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nant Calenda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'Covenant Calendar'!$A$4:$R$204</definedName>
    <definedName name="_xlnm.Print_Titles" localSheetId="0">'Covenant Calendar'!$4:$4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6">
    <fill>
      <patternFill/>
    </fill>
    <fill>
      <patternFill patternType="gray125"/>
    </fill>
    <fill>
      <patternFill patternType="solid">
        <fgColor rgb="004F46E5"/>
      </patternFill>
    </fill>
    <fill>
      <patternFill patternType="solid">
        <fgColor rgb="00FECACA"/>
      </patternFill>
    </fill>
    <fill>
      <patternFill patternType="solid">
        <fgColor rgb="00F3E8FF"/>
      </patternFill>
    </fill>
    <fill>
      <patternFill patternType="solid">
        <fgColor rgb="00FEF3C7"/>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5">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3" borderId="0" pivotButton="0" quotePrefix="0" xfId="0"/>
    <xf numFmtId="0" fontId="7" fillId="3"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166" fontId="8" fillId="0" borderId="0" pivotButton="0" quotePrefix="0" xfId="0"/>
    <xf numFmtId="0" fontId="4" fillId="0" borderId="0" pivotButton="0" quotePrefix="0" xfId="0"/>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6">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6B21A8"/>
        <sz val="10"/>
      </font>
      <fill>
        <patternFill patternType="solid">
          <fgColor rgb="00F3E8FF"/>
        </patternFill>
      </fill>
    </dxf>
    <dxf>
      <font>
        <name val="Calibri"/>
        <b val="1"/>
        <color rgb="007F1D1D"/>
        <sz val="10"/>
      </font>
      <fill>
        <patternFill patternType="solid">
          <fgColor rgb="00FECACA"/>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loan_covenant_compliance_calenda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R204"/>
  <sheetViews>
    <sheetView showGridLines="0" workbookViewId="0">
      <pane ySplit="4" topLeftCell="A5" activePane="bottomLeft" state="frozen"/>
      <selection pane="bottomLeft" activeCell="A1" sqref="A1"/>
    </sheetView>
  </sheetViews>
  <sheetFormatPr baseColWidth="8" defaultRowHeight="15"/>
  <cols>
    <col width="10" customWidth="1" min="1" max="1"/>
    <col width="24" customWidth="1" min="2" max="2"/>
    <col width="26" customWidth="1" min="3" max="3"/>
    <col width="24" customWidth="1" min="4" max="4"/>
    <col width="22" customWidth="1" min="5" max="5"/>
    <col width="12" customWidth="1" min="6" max="6"/>
    <col width="12" customWidth="1" min="7" max="7"/>
    <col width="11" customWidth="1" min="8" max="8"/>
    <col width="12" customWidth="1" min="9" max="9"/>
    <col width="10" customWidth="1" min="10" max="10"/>
    <col width="12" customWidth="1" min="11" max="11"/>
    <col width="12" customWidth="1" min="12" max="12"/>
    <col width="14" customWidth="1" min="13" max="13"/>
    <col width="24" customWidth="1" min="14" max="14"/>
    <col width="13" customWidth="1" min="15" max="15"/>
    <col width="9" customWidth="1" min="16" max="16"/>
    <col width="11" customWidth="1" min="17" max="17"/>
    <col width="20" customWidth="1" min="18" max="18"/>
  </cols>
  <sheetData>
    <row r="1">
      <c r="A1" s="1" t="inlineStr">
        <is>
          <t>Loan Covenant &amp; Compliance Certificate Calendar</t>
        </is>
      </c>
    </row>
    <row r="2" ht="46" customHeight="1">
      <c r="A2" s="2" t="inlineStr">
        <is>
          <t>Track covenant test dates, compliance certificate and financial statement deliveries, owners, and cure periods per facility and lender. Due Date = Period End + delivery window; Next Period End rolls forward with EDATE. SAMPLE rows are examples. Need automatic Email, SMS and WhatsApp reminders? Try Remindax → https://www.remindax.com/  |  Reminders only; not financial or legal advice; confirm deadlines and cure terms against your credit agreement.</t>
        </is>
      </c>
    </row>
    <row r="4" ht="40" customHeight="1">
      <c r="A4" s="3" t="inlineStr">
        <is>
          <t>Sample Flag</t>
        </is>
      </c>
      <c r="B4" s="3" t="inlineStr">
        <is>
          <t>Facility / Loan (sample)</t>
        </is>
      </c>
      <c r="C4" s="3" t="inlineStr">
        <is>
          <t>Lender (sample)</t>
        </is>
      </c>
      <c r="D4" s="3" t="inlineStr">
        <is>
          <t>Borrower Entity (sample)</t>
        </is>
      </c>
      <c r="E4" s="3" t="inlineStr">
        <is>
          <t>Obligation Type</t>
        </is>
      </c>
      <c r="F4" s="3" t="inlineStr">
        <is>
          <t>Frequency</t>
        </is>
      </c>
      <c r="G4" s="3" t="inlineStr">
        <is>
          <t>Period End Date</t>
        </is>
      </c>
      <c r="H4" s="3" t="inlineStr">
        <is>
          <t>Days After Period End</t>
        </is>
      </c>
      <c r="I4" s="3" t="inlineStr">
        <is>
          <t>Due Date</t>
        </is>
      </c>
      <c r="J4" s="3" t="inlineStr">
        <is>
          <t>Cure Period (days)</t>
        </is>
      </c>
      <c r="K4" s="3" t="inlineStr">
        <is>
          <t>Cure Deadline</t>
        </is>
      </c>
      <c r="L4" s="3" t="inlineStr">
        <is>
          <t>Delivered Date</t>
        </is>
      </c>
      <c r="M4" s="3" t="inlineStr">
        <is>
          <t>Reminder Status</t>
        </is>
      </c>
      <c r="N4" s="3" t="inlineStr">
        <is>
          <t>Owner</t>
        </is>
      </c>
      <c r="O4" s="3" t="inlineStr">
        <is>
          <t>Next Period End</t>
        </is>
      </c>
      <c r="P4" s="3" t="inlineStr">
        <is>
          <t>Days to Due</t>
        </is>
      </c>
      <c r="Q4" s="3" t="inlineStr">
        <is>
          <t>Days to Cure Deadline</t>
        </is>
      </c>
      <c r="R4" s="3" t="inlineStr">
        <is>
          <t>Status</t>
        </is>
      </c>
    </row>
    <row r="5">
      <c r="A5" s="4" t="inlineStr">
        <is>
          <t>SAMPLE</t>
        </is>
      </c>
      <c r="B5" s="5" t="inlineStr">
        <is>
          <t>Revolver 2025 (sample)</t>
        </is>
      </c>
      <c r="C5" s="5" t="inlineStr">
        <is>
          <t>Summit National Bank (sample)</t>
        </is>
      </c>
      <c r="D5" s="5" t="inlineStr">
        <is>
          <t>OpCo Holdings LLC (sample)</t>
        </is>
      </c>
      <c r="E5" s="4" t="inlineStr">
        <is>
          <t>Compliance Certificate</t>
        </is>
      </c>
      <c r="F5" s="4" t="inlineStr">
        <is>
          <t>Quarterly</t>
        </is>
      </c>
      <c r="G5" s="6" t="n">
        <v>46295</v>
      </c>
      <c r="H5" s="4" t="n">
        <v>45</v>
      </c>
      <c r="I5" s="6">
        <f>IF(OR(G5="",H5=""),"",G5+H5)</f>
        <v/>
      </c>
      <c r="J5" s="4" t="n">
        <v>10</v>
      </c>
      <c r="K5" s="6">
        <f>IF(I5="","",I5+N(J5))</f>
        <v/>
      </c>
      <c r="L5" s="4" t="n"/>
      <c r="M5" s="4" t="inlineStr">
        <is>
          <t>In Preparation</t>
        </is>
      </c>
      <c r="N5" s="5" t="inlineStr">
        <is>
          <t>Controller — N. Patel (sample)</t>
        </is>
      </c>
      <c r="O5" s="6">
        <f>IF(OR(G5="",F5="",F5="One-Time"),"",EDATE(G5,IF(F5="Monthly",1,IF(F5="Quarterly",3,IF(F5="Semi-Annual",6,12)))))</f>
        <v/>
      </c>
      <c r="P5" s="4">
        <f>IF(OR(I5="",L5&lt;&gt;"",M5="Complete"),"",I5-TODAY())</f>
        <v/>
      </c>
      <c r="Q5" s="4">
        <f>IF(OR(K5="",L5&lt;&gt;"",M5="Complete"),"",K5-TODAY())</f>
        <v/>
      </c>
      <c r="R5" s="4">
        <f>IF(AND(B5="",E5=""),"",IF(OR(G5="",H5=""),"Missing Date",IF(OR(L5&lt;&gt;"",M5="Complete"),"Delivered / Complete",IF(P5&lt;0,IF(Q5&gt;=0,"In Cure Period","Cure Expired"),IF(P5&lt;=30,"Due Soon","OK")))))</f>
        <v/>
      </c>
    </row>
    <row r="6">
      <c r="A6" s="4" t="inlineStr">
        <is>
          <t>SAMPLE</t>
        </is>
      </c>
      <c r="B6" s="5" t="inlineStr">
        <is>
          <t>Revolver 2025 (sample)</t>
        </is>
      </c>
      <c r="C6" s="5" t="inlineStr">
        <is>
          <t>Summit National Bank (sample)</t>
        </is>
      </c>
      <c r="D6" s="5" t="inlineStr">
        <is>
          <t>OpCo Holdings LLC (sample)</t>
        </is>
      </c>
      <c r="E6" s="4" t="inlineStr">
        <is>
          <t>Quarterly Financials</t>
        </is>
      </c>
      <c r="F6" s="4" t="inlineStr">
        <is>
          <t>Quarterly</t>
        </is>
      </c>
      <c r="G6" s="6" t="n">
        <v>46203</v>
      </c>
      <c r="H6" s="4" t="n">
        <v>45</v>
      </c>
      <c r="I6" s="6">
        <f>IF(OR(G6="",H6=""),"",G6+H6)</f>
        <v/>
      </c>
      <c r="J6" s="4" t="n">
        <v>30</v>
      </c>
      <c r="K6" s="6">
        <f>IF(I6="","",I6+N(J6))</f>
        <v/>
      </c>
      <c r="L6" s="6" t="n">
        <v>46244</v>
      </c>
      <c r="M6" s="4" t="inlineStr">
        <is>
          <t>Not Started</t>
        </is>
      </c>
      <c r="N6" s="5" t="inlineStr">
        <is>
          <t>Controller — N. Patel (sample)</t>
        </is>
      </c>
      <c r="O6" s="6">
        <f>IF(OR(G6="",F6="",F6="One-Time"),"",EDATE(G6,IF(F6="Monthly",1,IF(F6="Quarterly",3,IF(F6="Semi-Annual",6,12)))))</f>
        <v/>
      </c>
      <c r="P6" s="4">
        <f>IF(OR(I6="",L6&lt;&gt;"",M6="Complete"),"",I6-TODAY())</f>
        <v/>
      </c>
      <c r="Q6" s="4">
        <f>IF(OR(K6="",L6&lt;&gt;"",M6="Complete"),"",K6-TODAY())</f>
        <v/>
      </c>
      <c r="R6" s="4">
        <f>IF(AND(B6="",E6=""),"",IF(OR(G6="",H6=""),"Missing Date",IF(OR(L6&lt;&gt;"",M6="Complete"),"Delivered / Complete",IF(P6&lt;0,IF(Q6&gt;=0,"In Cure Period","Cure Expired"),IF(P6&lt;=30,"Due Soon","OK")))))</f>
        <v/>
      </c>
    </row>
    <row r="7">
      <c r="A7" s="4" t="inlineStr">
        <is>
          <t>SAMPLE</t>
        </is>
      </c>
      <c r="B7" s="5" t="inlineStr">
        <is>
          <t>Term Loan B (sample)</t>
        </is>
      </c>
      <c r="C7" s="5" t="inlineStr">
        <is>
          <t>Riverbend Credit Union (sample)</t>
        </is>
      </c>
      <c r="D7" s="5" t="inlineStr">
        <is>
          <t>OpCo Holdings LLC (sample)</t>
        </is>
      </c>
      <c r="E7" s="4" t="inlineStr">
        <is>
          <t>Covenant Test</t>
        </is>
      </c>
      <c r="F7" s="4" t="inlineStr">
        <is>
          <t>Quarterly</t>
        </is>
      </c>
      <c r="G7" s="6" t="n">
        <v>46203</v>
      </c>
      <c r="H7" s="4" t="n">
        <v>90</v>
      </c>
      <c r="I7" s="6">
        <f>IF(OR(G7="",H7=""),"",G7+H7)</f>
        <v/>
      </c>
      <c r="J7" s="4" t="n">
        <v>0</v>
      </c>
      <c r="K7" s="6">
        <f>IF(I7="","",I7+N(J7))</f>
        <v/>
      </c>
      <c r="L7" s="4" t="n"/>
      <c r="M7" s="4" t="inlineStr">
        <is>
          <t>Not Started</t>
        </is>
      </c>
      <c r="N7" s="5" t="inlineStr">
        <is>
          <t>CFO — E. Ward (sample)</t>
        </is>
      </c>
      <c r="O7" s="6">
        <f>IF(OR(G7="",F7="",F7="One-Time"),"",EDATE(G7,IF(F7="Monthly",1,IF(F7="Quarterly",3,IF(F7="Semi-Annual",6,12)))))</f>
        <v/>
      </c>
      <c r="P7" s="4">
        <f>IF(OR(I7="",L7&lt;&gt;"",M7="Complete"),"",I7-TODAY())</f>
        <v/>
      </c>
      <c r="Q7" s="4">
        <f>IF(OR(K7="",L7&lt;&gt;"",M7="Complete"),"",K7-TODAY())</f>
        <v/>
      </c>
      <c r="R7" s="4">
        <f>IF(AND(B7="",E7=""),"",IF(OR(G7="",H7=""),"Missing Date",IF(OR(L7&lt;&gt;"",M7="Complete"),"Delivered / Complete",IF(P7&lt;0,IF(Q7&gt;=0,"In Cure Period","Cure Expired"),IF(P7&lt;=30,"Due Soon","OK")))))</f>
        <v/>
      </c>
    </row>
    <row r="8">
      <c r="A8" s="4" t="inlineStr">
        <is>
          <t>SAMPLE</t>
        </is>
      </c>
      <c r="B8" s="5" t="inlineStr">
        <is>
          <t>Term Loan B (sample)</t>
        </is>
      </c>
      <c r="C8" s="5" t="inlineStr">
        <is>
          <t>Riverbend Credit Union (sample)</t>
        </is>
      </c>
      <c r="D8" s="5" t="inlineStr">
        <is>
          <t>OpCo Holdings LLC (sample)</t>
        </is>
      </c>
      <c r="E8" s="4" t="inlineStr">
        <is>
          <t>Annual Financial Statements</t>
        </is>
      </c>
      <c r="F8" s="4" t="inlineStr">
        <is>
          <t>Annual</t>
        </is>
      </c>
      <c r="G8" s="6" t="n">
        <v>46022</v>
      </c>
      <c r="H8" s="4" t="n">
        <v>120</v>
      </c>
      <c r="I8" s="6">
        <f>IF(OR(G8="",H8=""),"",G8+H8)</f>
        <v/>
      </c>
      <c r="J8" s="4" t="n">
        <v>30</v>
      </c>
      <c r="K8" s="6">
        <f>IF(I8="","",I8+N(J8))</f>
        <v/>
      </c>
      <c r="L8" s="4" t="n"/>
      <c r="M8" s="4" t="inlineStr">
        <is>
          <t>Complete</t>
        </is>
      </c>
      <c r="N8" s="5" t="inlineStr">
        <is>
          <t>CFO — E. Ward (sample)</t>
        </is>
      </c>
      <c r="O8" s="6">
        <f>IF(OR(G8="",F8="",F8="One-Time"),"",EDATE(G8,IF(F8="Monthly",1,IF(F8="Quarterly",3,IF(F8="Semi-Annual",6,12)))))</f>
        <v/>
      </c>
      <c r="P8" s="4">
        <f>IF(OR(I8="",L8&lt;&gt;"",M8="Complete"),"",I8-TODAY())</f>
        <v/>
      </c>
      <c r="Q8" s="4">
        <f>IF(OR(K8="",L8&lt;&gt;"",M8="Complete"),"",K8-TODAY())</f>
        <v/>
      </c>
      <c r="R8" s="4">
        <f>IF(AND(B8="",E8=""),"",IF(OR(G8="",H8=""),"Missing Date",IF(OR(L8&lt;&gt;"",M8="Complete"),"Delivered / Complete",IF(P8&lt;0,IF(Q8&gt;=0,"In Cure Period","Cure Expired"),IF(P8&lt;=30,"Due Soon","OK")))))</f>
        <v/>
      </c>
    </row>
    <row r="9">
      <c r="A9" s="4" t="inlineStr">
        <is>
          <t>SAMPLE</t>
        </is>
      </c>
      <c r="B9" s="5" t="inlineStr">
        <is>
          <t>Equipment Facility (sample)</t>
        </is>
      </c>
      <c r="C9" s="5" t="inlineStr">
        <is>
          <t>Atlas Capital Partners (sample)</t>
        </is>
      </c>
      <c r="D9" s="5" t="inlineStr">
        <is>
          <t>Fleet Sub Inc (sample)</t>
        </is>
      </c>
      <c r="E9" s="4" t="inlineStr">
        <is>
          <t>Insurance Certificate</t>
        </is>
      </c>
      <c r="F9" s="4" t="inlineStr">
        <is>
          <t>Annual</t>
        </is>
      </c>
      <c r="G9" s="6" t="n">
        <v>46265</v>
      </c>
      <c r="H9" s="4" t="n">
        <v>30</v>
      </c>
      <c r="I9" s="6">
        <f>IF(OR(G9="",H9=""),"",G9+H9)</f>
        <v/>
      </c>
      <c r="J9" s="4" t="n">
        <v>15</v>
      </c>
      <c r="K9" s="6">
        <f>IF(I9="","",I9+N(J9))</f>
        <v/>
      </c>
      <c r="L9" s="4" t="n"/>
      <c r="M9" s="4" t="inlineStr">
        <is>
          <t>Reminder Sent</t>
        </is>
      </c>
      <c r="N9" s="5" t="inlineStr">
        <is>
          <t>Treasury — L. Romero (sample)</t>
        </is>
      </c>
      <c r="O9" s="6">
        <f>IF(OR(G9="",F9="",F9="One-Time"),"",EDATE(G9,IF(F9="Monthly",1,IF(F9="Quarterly",3,IF(F9="Semi-Annual",6,12)))))</f>
        <v/>
      </c>
      <c r="P9" s="4">
        <f>IF(OR(I9="",L9&lt;&gt;"",M9="Complete"),"",I9-TODAY())</f>
        <v/>
      </c>
      <c r="Q9" s="4">
        <f>IF(OR(K9="",L9&lt;&gt;"",M9="Complete"),"",K9-TODAY())</f>
        <v/>
      </c>
      <c r="R9" s="4">
        <f>IF(AND(B9="",E9=""),"",IF(OR(G9="",H9=""),"Missing Date",IF(OR(L9&lt;&gt;"",M9="Complete"),"Delivered / Complete",IF(P9&lt;0,IF(Q9&gt;=0,"In Cure Period","Cure Expired"),IF(P9&lt;=30,"Due Soon","OK")))))</f>
        <v/>
      </c>
    </row>
    <row r="10">
      <c r="A10" s="4" t="inlineStr">
        <is>
          <t>SAMPLE</t>
        </is>
      </c>
      <c r="B10" s="5" t="inlineStr">
        <is>
          <t>Equipment Facility (sample)</t>
        </is>
      </c>
      <c r="C10" s="5" t="inlineStr">
        <is>
          <t>Atlas Capital Partners (sample)</t>
        </is>
      </c>
      <c r="D10" s="5" t="inlineStr">
        <is>
          <t>Fleet Sub Inc (sample)</t>
        </is>
      </c>
      <c r="E10" s="4" t="inlineStr">
        <is>
          <t>Budget / Projections</t>
        </is>
      </c>
      <c r="F10" s="4" t="inlineStr">
        <is>
          <t>Annual</t>
        </is>
      </c>
      <c r="G10" s="6" t="n">
        <v>46387</v>
      </c>
      <c r="H10" s="4" t="n">
        <v>60</v>
      </c>
      <c r="I10" s="6">
        <f>IF(OR(G10="",H10=""),"",G10+H10)</f>
        <v/>
      </c>
      <c r="J10" s="4" t="n">
        <v>15</v>
      </c>
      <c r="K10" s="6">
        <f>IF(I10="","",I10+N(J10))</f>
        <v/>
      </c>
      <c r="L10" s="4" t="n"/>
      <c r="M10" s="4" t="inlineStr">
        <is>
          <t>Not Started</t>
        </is>
      </c>
      <c r="N10" s="5" t="inlineStr">
        <is>
          <t>Treasury — L. Romero (sample)</t>
        </is>
      </c>
      <c r="O10" s="6">
        <f>IF(OR(G10="",F10="",F10="One-Time"),"",EDATE(G10,IF(F10="Monthly",1,IF(F10="Quarterly",3,IF(F10="Semi-Annual",6,12)))))</f>
        <v/>
      </c>
      <c r="P10" s="4">
        <f>IF(OR(I10="",L10&lt;&gt;"",M10="Complete"),"",I10-TODAY())</f>
        <v/>
      </c>
      <c r="Q10" s="4">
        <f>IF(OR(K10="",L10&lt;&gt;"",M10="Complete"),"",K10-TODAY())</f>
        <v/>
      </c>
      <c r="R10" s="4">
        <f>IF(AND(B10="",E10=""),"",IF(OR(G10="",H10=""),"Missing Date",IF(OR(L10&lt;&gt;"",M10="Complete"),"Delivered / Complete",IF(P10&lt;0,IF(Q10&gt;=0,"In Cure Period","Cure Expired"),IF(P10&lt;=30,"Due Soon","OK")))))</f>
        <v/>
      </c>
    </row>
    <row r="11">
      <c r="A11" s="4" t="inlineStr">
        <is>
          <t>SAMPLE</t>
        </is>
      </c>
      <c r="B11" s="5" t="inlineStr">
        <is>
          <t>Mezzanine Note (sample)</t>
        </is>
      </c>
      <c r="C11" s="5" t="inlineStr">
        <is>
          <t>Harborline Bank (sample)</t>
        </is>
      </c>
      <c r="D11" s="5" t="inlineStr">
        <is>
          <t>HoldCo Parent (sample)</t>
        </is>
      </c>
      <c r="E11" s="4" t="inlineStr">
        <is>
          <t>Compliance Certificate</t>
        </is>
      </c>
      <c r="F11" s="4" t="inlineStr">
        <is>
          <t>Semi-Annual</t>
        </is>
      </c>
      <c r="G11" s="6" t="n">
        <v>46295</v>
      </c>
      <c r="H11" s="4" t="n">
        <v>30</v>
      </c>
      <c r="I11" s="6">
        <f>IF(OR(G11="",H11=""),"",G11+H11)</f>
        <v/>
      </c>
      <c r="J11" s="4" t="n">
        <v>10</v>
      </c>
      <c r="K11" s="6">
        <f>IF(I11="","",I11+N(J11))</f>
        <v/>
      </c>
      <c r="L11" s="4" t="n"/>
      <c r="M11" s="4" t="inlineStr">
        <is>
          <t>Not Started</t>
        </is>
      </c>
      <c r="N11" s="5" t="inlineStr">
        <is>
          <t>Legal — S. Hart (sample)</t>
        </is>
      </c>
      <c r="O11" s="6">
        <f>IF(OR(G11="",F11="",F11="One-Time"),"",EDATE(G11,IF(F11="Monthly",1,IF(F11="Quarterly",3,IF(F11="Semi-Annual",6,12)))))</f>
        <v/>
      </c>
      <c r="P11" s="4">
        <f>IF(OR(I11="",L11&lt;&gt;"",M11="Complete"),"",I11-TODAY())</f>
        <v/>
      </c>
      <c r="Q11" s="4">
        <f>IF(OR(K11="",L11&lt;&gt;"",M11="Complete"),"",K11-TODAY())</f>
        <v/>
      </c>
      <c r="R11" s="4">
        <f>IF(AND(B11="",E11=""),"",IF(OR(G11="",H11=""),"Missing Date",IF(OR(L11&lt;&gt;"",M11="Complete"),"Delivered / Complete",IF(P11&lt;0,IF(Q11&gt;=0,"In Cure Period","Cure Expired"),IF(P11&lt;=30,"Due Soon","OK")))))</f>
        <v/>
      </c>
    </row>
    <row r="12">
      <c r="A12" s="4" t="inlineStr">
        <is>
          <t>SAMPLE</t>
        </is>
      </c>
      <c r="B12" s="5" t="inlineStr">
        <is>
          <t>Mezzanine Note (sample)</t>
        </is>
      </c>
      <c r="C12" s="5" t="inlineStr">
        <is>
          <t>Harborline Bank (sample)</t>
        </is>
      </c>
      <c r="D12" s="5" t="inlineStr">
        <is>
          <t>HoldCo Parent (sample)</t>
        </is>
      </c>
      <c r="E12" s="4" t="inlineStr">
        <is>
          <t>Other</t>
        </is>
      </c>
      <c r="F12" s="4" t="inlineStr">
        <is>
          <t>One-Time</t>
        </is>
      </c>
      <c r="G12" s="4" t="n"/>
      <c r="H12" s="4" t="n">
        <v>30</v>
      </c>
      <c r="I12" s="6">
        <f>IF(OR(G12="",H12=""),"",G12+H12)</f>
        <v/>
      </c>
      <c r="J12" s="4" t="n">
        <v>0</v>
      </c>
      <c r="K12" s="6">
        <f>IF(I12="","",I12+N(J12))</f>
        <v/>
      </c>
      <c r="L12" s="4" t="n"/>
      <c r="M12" s="4" t="inlineStr">
        <is>
          <t>Not Started</t>
        </is>
      </c>
      <c r="N12" s="5" t="inlineStr">
        <is>
          <t>Legal — S. Hart (sample)</t>
        </is>
      </c>
      <c r="O12" s="6">
        <f>IF(OR(G12="",F12="",F12="One-Time"),"",EDATE(G12,IF(F12="Monthly",1,IF(F12="Quarterly",3,IF(F12="Semi-Annual",6,12)))))</f>
        <v/>
      </c>
      <c r="P12" s="4">
        <f>IF(OR(I12="",L12&lt;&gt;"",M12="Complete"),"",I12-TODAY())</f>
        <v/>
      </c>
      <c r="Q12" s="4">
        <f>IF(OR(K12="",L12&lt;&gt;"",M12="Complete"),"",K12-TODAY())</f>
        <v/>
      </c>
      <c r="R12" s="4">
        <f>IF(AND(B12="",E12=""),"",IF(OR(G12="",H12=""),"Missing Date",IF(OR(L12&lt;&gt;"",M12="Complete"),"Delivered / Complete",IF(P12&lt;0,IF(Q12&gt;=0,"In Cure Period","Cure Expired"),IF(P12&lt;=30,"Due Soon","OK")))))</f>
        <v/>
      </c>
    </row>
    <row r="13">
      <c r="I13" s="6">
        <f>IF(OR(G13="",H13=""),"",G13+H13)</f>
        <v/>
      </c>
      <c r="K13" s="6">
        <f>IF(I13="","",I13+N(J13))</f>
        <v/>
      </c>
      <c r="O13" s="6">
        <f>IF(OR(G13="",F13="",F13="One-Time"),"",EDATE(G13,IF(F13="Monthly",1,IF(F13="Quarterly",3,IF(F13="Semi-Annual",6,12)))))</f>
        <v/>
      </c>
      <c r="P13" s="4">
        <f>IF(OR(I13="",L13&lt;&gt;"",M13="Complete"),"",I13-TODAY())</f>
        <v/>
      </c>
      <c r="Q13" s="4">
        <f>IF(OR(K13="",L13&lt;&gt;"",M13="Complete"),"",K13-TODAY())</f>
        <v/>
      </c>
      <c r="R13" s="4">
        <f>IF(AND(B13="",E13=""),"",IF(OR(G13="",H13=""),"Missing Date",IF(OR(L13&lt;&gt;"",M13="Complete"),"Delivered / Complete",IF(P13&lt;0,IF(Q13&gt;=0,"In Cure Period","Cure Expired"),IF(P13&lt;=30,"Due Soon","OK")))))</f>
        <v/>
      </c>
    </row>
    <row r="14">
      <c r="I14" s="6">
        <f>IF(OR(G14="",H14=""),"",G14+H14)</f>
        <v/>
      </c>
      <c r="K14" s="6">
        <f>IF(I14="","",I14+N(J14))</f>
        <v/>
      </c>
      <c r="O14" s="6">
        <f>IF(OR(G14="",F14="",F14="One-Time"),"",EDATE(G14,IF(F14="Monthly",1,IF(F14="Quarterly",3,IF(F14="Semi-Annual",6,12)))))</f>
        <v/>
      </c>
      <c r="P14" s="4">
        <f>IF(OR(I14="",L14&lt;&gt;"",M14="Complete"),"",I14-TODAY())</f>
        <v/>
      </c>
      <c r="Q14" s="4">
        <f>IF(OR(K14="",L14&lt;&gt;"",M14="Complete"),"",K14-TODAY())</f>
        <v/>
      </c>
      <c r="R14" s="4">
        <f>IF(AND(B14="",E14=""),"",IF(OR(G14="",H14=""),"Missing Date",IF(OR(L14&lt;&gt;"",M14="Complete"),"Delivered / Complete",IF(P14&lt;0,IF(Q14&gt;=0,"In Cure Period","Cure Expired"),IF(P14&lt;=30,"Due Soon","OK")))))</f>
        <v/>
      </c>
    </row>
    <row r="15">
      <c r="I15" s="6">
        <f>IF(OR(G15="",H15=""),"",G15+H15)</f>
        <v/>
      </c>
      <c r="K15" s="6">
        <f>IF(I15="","",I15+N(J15))</f>
        <v/>
      </c>
      <c r="O15" s="6">
        <f>IF(OR(G15="",F15="",F15="One-Time"),"",EDATE(G15,IF(F15="Monthly",1,IF(F15="Quarterly",3,IF(F15="Semi-Annual",6,12)))))</f>
        <v/>
      </c>
      <c r="P15" s="4">
        <f>IF(OR(I15="",L15&lt;&gt;"",M15="Complete"),"",I15-TODAY())</f>
        <v/>
      </c>
      <c r="Q15" s="4">
        <f>IF(OR(K15="",L15&lt;&gt;"",M15="Complete"),"",K15-TODAY())</f>
        <v/>
      </c>
      <c r="R15" s="4">
        <f>IF(AND(B15="",E15=""),"",IF(OR(G15="",H15=""),"Missing Date",IF(OR(L15&lt;&gt;"",M15="Complete"),"Delivered / Complete",IF(P15&lt;0,IF(Q15&gt;=0,"In Cure Period","Cure Expired"),IF(P15&lt;=30,"Due Soon","OK")))))</f>
        <v/>
      </c>
    </row>
    <row r="16">
      <c r="I16" s="6">
        <f>IF(OR(G16="",H16=""),"",G16+H16)</f>
        <v/>
      </c>
      <c r="K16" s="6">
        <f>IF(I16="","",I16+N(J16))</f>
        <v/>
      </c>
      <c r="O16" s="6">
        <f>IF(OR(G16="",F16="",F16="One-Time"),"",EDATE(G16,IF(F16="Monthly",1,IF(F16="Quarterly",3,IF(F16="Semi-Annual",6,12)))))</f>
        <v/>
      </c>
      <c r="P16" s="4">
        <f>IF(OR(I16="",L16&lt;&gt;"",M16="Complete"),"",I16-TODAY())</f>
        <v/>
      </c>
      <c r="Q16" s="4">
        <f>IF(OR(K16="",L16&lt;&gt;"",M16="Complete"),"",K16-TODAY())</f>
        <v/>
      </c>
      <c r="R16" s="4">
        <f>IF(AND(B16="",E16=""),"",IF(OR(G16="",H16=""),"Missing Date",IF(OR(L16&lt;&gt;"",M16="Complete"),"Delivered / Complete",IF(P16&lt;0,IF(Q16&gt;=0,"In Cure Period","Cure Expired"),IF(P16&lt;=30,"Due Soon","OK")))))</f>
        <v/>
      </c>
    </row>
    <row r="17">
      <c r="I17" s="6">
        <f>IF(OR(G17="",H17=""),"",G17+H17)</f>
        <v/>
      </c>
      <c r="K17" s="6">
        <f>IF(I17="","",I17+N(J17))</f>
        <v/>
      </c>
      <c r="O17" s="6">
        <f>IF(OR(G17="",F17="",F17="One-Time"),"",EDATE(G17,IF(F17="Monthly",1,IF(F17="Quarterly",3,IF(F17="Semi-Annual",6,12)))))</f>
        <v/>
      </c>
      <c r="P17" s="4">
        <f>IF(OR(I17="",L17&lt;&gt;"",M17="Complete"),"",I17-TODAY())</f>
        <v/>
      </c>
      <c r="Q17" s="4">
        <f>IF(OR(K17="",L17&lt;&gt;"",M17="Complete"),"",K17-TODAY())</f>
        <v/>
      </c>
      <c r="R17" s="4">
        <f>IF(AND(B17="",E17=""),"",IF(OR(G17="",H17=""),"Missing Date",IF(OR(L17&lt;&gt;"",M17="Complete"),"Delivered / Complete",IF(P17&lt;0,IF(Q17&gt;=0,"In Cure Period","Cure Expired"),IF(P17&lt;=30,"Due Soon","OK")))))</f>
        <v/>
      </c>
    </row>
    <row r="18">
      <c r="I18" s="6">
        <f>IF(OR(G18="",H18=""),"",G18+H18)</f>
        <v/>
      </c>
      <c r="K18" s="6">
        <f>IF(I18="","",I18+N(J18))</f>
        <v/>
      </c>
      <c r="O18" s="6">
        <f>IF(OR(G18="",F18="",F18="One-Time"),"",EDATE(G18,IF(F18="Monthly",1,IF(F18="Quarterly",3,IF(F18="Semi-Annual",6,12)))))</f>
        <v/>
      </c>
      <c r="P18" s="4">
        <f>IF(OR(I18="",L18&lt;&gt;"",M18="Complete"),"",I18-TODAY())</f>
        <v/>
      </c>
      <c r="Q18" s="4">
        <f>IF(OR(K18="",L18&lt;&gt;"",M18="Complete"),"",K18-TODAY())</f>
        <v/>
      </c>
      <c r="R18" s="4">
        <f>IF(AND(B18="",E18=""),"",IF(OR(G18="",H18=""),"Missing Date",IF(OR(L18&lt;&gt;"",M18="Complete"),"Delivered / Complete",IF(P18&lt;0,IF(Q18&gt;=0,"In Cure Period","Cure Expired"),IF(P18&lt;=30,"Due Soon","OK")))))</f>
        <v/>
      </c>
    </row>
    <row r="19">
      <c r="I19" s="6">
        <f>IF(OR(G19="",H19=""),"",G19+H19)</f>
        <v/>
      </c>
      <c r="K19" s="6">
        <f>IF(I19="","",I19+N(J19))</f>
        <v/>
      </c>
      <c r="O19" s="6">
        <f>IF(OR(G19="",F19="",F19="One-Time"),"",EDATE(G19,IF(F19="Monthly",1,IF(F19="Quarterly",3,IF(F19="Semi-Annual",6,12)))))</f>
        <v/>
      </c>
      <c r="P19" s="4">
        <f>IF(OR(I19="",L19&lt;&gt;"",M19="Complete"),"",I19-TODAY())</f>
        <v/>
      </c>
      <c r="Q19" s="4">
        <f>IF(OR(K19="",L19&lt;&gt;"",M19="Complete"),"",K19-TODAY())</f>
        <v/>
      </c>
      <c r="R19" s="4">
        <f>IF(AND(B19="",E19=""),"",IF(OR(G19="",H19=""),"Missing Date",IF(OR(L19&lt;&gt;"",M19="Complete"),"Delivered / Complete",IF(P19&lt;0,IF(Q19&gt;=0,"In Cure Period","Cure Expired"),IF(P19&lt;=30,"Due Soon","OK")))))</f>
        <v/>
      </c>
    </row>
    <row r="20">
      <c r="I20" s="6">
        <f>IF(OR(G20="",H20=""),"",G20+H20)</f>
        <v/>
      </c>
      <c r="K20" s="6">
        <f>IF(I20="","",I20+N(J20))</f>
        <v/>
      </c>
      <c r="O20" s="6">
        <f>IF(OR(G20="",F20="",F20="One-Time"),"",EDATE(G20,IF(F20="Monthly",1,IF(F20="Quarterly",3,IF(F20="Semi-Annual",6,12)))))</f>
        <v/>
      </c>
      <c r="P20" s="4">
        <f>IF(OR(I20="",L20&lt;&gt;"",M20="Complete"),"",I20-TODAY())</f>
        <v/>
      </c>
      <c r="Q20" s="4">
        <f>IF(OR(K20="",L20&lt;&gt;"",M20="Complete"),"",K20-TODAY())</f>
        <v/>
      </c>
      <c r="R20" s="4">
        <f>IF(AND(B20="",E20=""),"",IF(OR(G20="",H20=""),"Missing Date",IF(OR(L20&lt;&gt;"",M20="Complete"),"Delivered / Complete",IF(P20&lt;0,IF(Q20&gt;=0,"In Cure Period","Cure Expired"),IF(P20&lt;=30,"Due Soon","OK")))))</f>
        <v/>
      </c>
    </row>
    <row r="21">
      <c r="I21" s="6">
        <f>IF(OR(G21="",H21=""),"",G21+H21)</f>
        <v/>
      </c>
      <c r="K21" s="6">
        <f>IF(I21="","",I21+N(J21))</f>
        <v/>
      </c>
      <c r="O21" s="6">
        <f>IF(OR(G21="",F21="",F21="One-Time"),"",EDATE(G21,IF(F21="Monthly",1,IF(F21="Quarterly",3,IF(F21="Semi-Annual",6,12)))))</f>
        <v/>
      </c>
      <c r="P21" s="4">
        <f>IF(OR(I21="",L21&lt;&gt;"",M21="Complete"),"",I21-TODAY())</f>
        <v/>
      </c>
      <c r="Q21" s="4">
        <f>IF(OR(K21="",L21&lt;&gt;"",M21="Complete"),"",K21-TODAY())</f>
        <v/>
      </c>
      <c r="R21" s="4">
        <f>IF(AND(B21="",E21=""),"",IF(OR(G21="",H21=""),"Missing Date",IF(OR(L21&lt;&gt;"",M21="Complete"),"Delivered / Complete",IF(P21&lt;0,IF(Q21&gt;=0,"In Cure Period","Cure Expired"),IF(P21&lt;=30,"Due Soon","OK")))))</f>
        <v/>
      </c>
    </row>
    <row r="22">
      <c r="I22" s="6">
        <f>IF(OR(G22="",H22=""),"",G22+H22)</f>
        <v/>
      </c>
      <c r="K22" s="6">
        <f>IF(I22="","",I22+N(J22))</f>
        <v/>
      </c>
      <c r="O22" s="6">
        <f>IF(OR(G22="",F22="",F22="One-Time"),"",EDATE(G22,IF(F22="Monthly",1,IF(F22="Quarterly",3,IF(F22="Semi-Annual",6,12)))))</f>
        <v/>
      </c>
      <c r="P22" s="4">
        <f>IF(OR(I22="",L22&lt;&gt;"",M22="Complete"),"",I22-TODAY())</f>
        <v/>
      </c>
      <c r="Q22" s="4">
        <f>IF(OR(K22="",L22&lt;&gt;"",M22="Complete"),"",K22-TODAY())</f>
        <v/>
      </c>
      <c r="R22" s="4">
        <f>IF(AND(B22="",E22=""),"",IF(OR(G22="",H22=""),"Missing Date",IF(OR(L22&lt;&gt;"",M22="Complete"),"Delivered / Complete",IF(P22&lt;0,IF(Q22&gt;=0,"In Cure Period","Cure Expired"),IF(P22&lt;=30,"Due Soon","OK")))))</f>
        <v/>
      </c>
    </row>
    <row r="23">
      <c r="I23" s="6">
        <f>IF(OR(G23="",H23=""),"",G23+H23)</f>
        <v/>
      </c>
      <c r="K23" s="6">
        <f>IF(I23="","",I23+N(J23))</f>
        <v/>
      </c>
      <c r="O23" s="6">
        <f>IF(OR(G23="",F23="",F23="One-Time"),"",EDATE(G23,IF(F23="Monthly",1,IF(F23="Quarterly",3,IF(F23="Semi-Annual",6,12)))))</f>
        <v/>
      </c>
      <c r="P23" s="4">
        <f>IF(OR(I23="",L23&lt;&gt;"",M23="Complete"),"",I23-TODAY())</f>
        <v/>
      </c>
      <c r="Q23" s="4">
        <f>IF(OR(K23="",L23&lt;&gt;"",M23="Complete"),"",K23-TODAY())</f>
        <v/>
      </c>
      <c r="R23" s="4">
        <f>IF(AND(B23="",E23=""),"",IF(OR(G23="",H23=""),"Missing Date",IF(OR(L23&lt;&gt;"",M23="Complete"),"Delivered / Complete",IF(P23&lt;0,IF(Q23&gt;=0,"In Cure Period","Cure Expired"),IF(P23&lt;=30,"Due Soon","OK")))))</f>
        <v/>
      </c>
    </row>
    <row r="24">
      <c r="I24" s="6">
        <f>IF(OR(G24="",H24=""),"",G24+H24)</f>
        <v/>
      </c>
      <c r="K24" s="6">
        <f>IF(I24="","",I24+N(J24))</f>
        <v/>
      </c>
      <c r="O24" s="6">
        <f>IF(OR(G24="",F24="",F24="One-Time"),"",EDATE(G24,IF(F24="Monthly",1,IF(F24="Quarterly",3,IF(F24="Semi-Annual",6,12)))))</f>
        <v/>
      </c>
      <c r="P24" s="4">
        <f>IF(OR(I24="",L24&lt;&gt;"",M24="Complete"),"",I24-TODAY())</f>
        <v/>
      </c>
      <c r="Q24" s="4">
        <f>IF(OR(K24="",L24&lt;&gt;"",M24="Complete"),"",K24-TODAY())</f>
        <v/>
      </c>
      <c r="R24" s="4">
        <f>IF(AND(B24="",E24=""),"",IF(OR(G24="",H24=""),"Missing Date",IF(OR(L24&lt;&gt;"",M24="Complete"),"Delivered / Complete",IF(P24&lt;0,IF(Q24&gt;=0,"In Cure Period","Cure Expired"),IF(P24&lt;=30,"Due Soon","OK")))))</f>
        <v/>
      </c>
    </row>
    <row r="25">
      <c r="I25" s="6">
        <f>IF(OR(G25="",H25=""),"",G25+H25)</f>
        <v/>
      </c>
      <c r="K25" s="6">
        <f>IF(I25="","",I25+N(J25))</f>
        <v/>
      </c>
      <c r="O25" s="6">
        <f>IF(OR(G25="",F25="",F25="One-Time"),"",EDATE(G25,IF(F25="Monthly",1,IF(F25="Quarterly",3,IF(F25="Semi-Annual",6,12)))))</f>
        <v/>
      </c>
      <c r="P25" s="4">
        <f>IF(OR(I25="",L25&lt;&gt;"",M25="Complete"),"",I25-TODAY())</f>
        <v/>
      </c>
      <c r="Q25" s="4">
        <f>IF(OR(K25="",L25&lt;&gt;"",M25="Complete"),"",K25-TODAY())</f>
        <v/>
      </c>
      <c r="R25" s="4">
        <f>IF(AND(B25="",E25=""),"",IF(OR(G25="",H25=""),"Missing Date",IF(OR(L25&lt;&gt;"",M25="Complete"),"Delivered / Complete",IF(P25&lt;0,IF(Q25&gt;=0,"In Cure Period","Cure Expired"),IF(P25&lt;=30,"Due Soon","OK")))))</f>
        <v/>
      </c>
    </row>
    <row r="26">
      <c r="I26" s="6">
        <f>IF(OR(G26="",H26=""),"",G26+H26)</f>
        <v/>
      </c>
      <c r="K26" s="6">
        <f>IF(I26="","",I26+N(J26))</f>
        <v/>
      </c>
      <c r="O26" s="6">
        <f>IF(OR(G26="",F26="",F26="One-Time"),"",EDATE(G26,IF(F26="Monthly",1,IF(F26="Quarterly",3,IF(F26="Semi-Annual",6,12)))))</f>
        <v/>
      </c>
      <c r="P26" s="4">
        <f>IF(OR(I26="",L26&lt;&gt;"",M26="Complete"),"",I26-TODAY())</f>
        <v/>
      </c>
      <c r="Q26" s="4">
        <f>IF(OR(K26="",L26&lt;&gt;"",M26="Complete"),"",K26-TODAY())</f>
        <v/>
      </c>
      <c r="R26" s="4">
        <f>IF(AND(B26="",E26=""),"",IF(OR(G26="",H26=""),"Missing Date",IF(OR(L26&lt;&gt;"",M26="Complete"),"Delivered / Complete",IF(P26&lt;0,IF(Q26&gt;=0,"In Cure Period","Cure Expired"),IF(P26&lt;=30,"Due Soon","OK")))))</f>
        <v/>
      </c>
    </row>
    <row r="27">
      <c r="I27" s="6">
        <f>IF(OR(G27="",H27=""),"",G27+H27)</f>
        <v/>
      </c>
      <c r="K27" s="6">
        <f>IF(I27="","",I27+N(J27))</f>
        <v/>
      </c>
      <c r="O27" s="6">
        <f>IF(OR(G27="",F27="",F27="One-Time"),"",EDATE(G27,IF(F27="Monthly",1,IF(F27="Quarterly",3,IF(F27="Semi-Annual",6,12)))))</f>
        <v/>
      </c>
      <c r="P27" s="4">
        <f>IF(OR(I27="",L27&lt;&gt;"",M27="Complete"),"",I27-TODAY())</f>
        <v/>
      </c>
      <c r="Q27" s="4">
        <f>IF(OR(K27="",L27&lt;&gt;"",M27="Complete"),"",K27-TODAY())</f>
        <v/>
      </c>
      <c r="R27" s="4">
        <f>IF(AND(B27="",E27=""),"",IF(OR(G27="",H27=""),"Missing Date",IF(OR(L27&lt;&gt;"",M27="Complete"),"Delivered / Complete",IF(P27&lt;0,IF(Q27&gt;=0,"In Cure Period","Cure Expired"),IF(P27&lt;=30,"Due Soon","OK")))))</f>
        <v/>
      </c>
    </row>
    <row r="28">
      <c r="I28" s="6">
        <f>IF(OR(G28="",H28=""),"",G28+H28)</f>
        <v/>
      </c>
      <c r="K28" s="6">
        <f>IF(I28="","",I28+N(J28))</f>
        <v/>
      </c>
      <c r="O28" s="6">
        <f>IF(OR(G28="",F28="",F28="One-Time"),"",EDATE(G28,IF(F28="Monthly",1,IF(F28="Quarterly",3,IF(F28="Semi-Annual",6,12)))))</f>
        <v/>
      </c>
      <c r="P28" s="4">
        <f>IF(OR(I28="",L28&lt;&gt;"",M28="Complete"),"",I28-TODAY())</f>
        <v/>
      </c>
      <c r="Q28" s="4">
        <f>IF(OR(K28="",L28&lt;&gt;"",M28="Complete"),"",K28-TODAY())</f>
        <v/>
      </c>
      <c r="R28" s="4">
        <f>IF(AND(B28="",E28=""),"",IF(OR(G28="",H28=""),"Missing Date",IF(OR(L28&lt;&gt;"",M28="Complete"),"Delivered / Complete",IF(P28&lt;0,IF(Q28&gt;=0,"In Cure Period","Cure Expired"),IF(P28&lt;=30,"Due Soon","OK")))))</f>
        <v/>
      </c>
    </row>
    <row r="29">
      <c r="I29" s="6">
        <f>IF(OR(G29="",H29=""),"",G29+H29)</f>
        <v/>
      </c>
      <c r="K29" s="6">
        <f>IF(I29="","",I29+N(J29))</f>
        <v/>
      </c>
      <c r="O29" s="6">
        <f>IF(OR(G29="",F29="",F29="One-Time"),"",EDATE(G29,IF(F29="Monthly",1,IF(F29="Quarterly",3,IF(F29="Semi-Annual",6,12)))))</f>
        <v/>
      </c>
      <c r="P29" s="4">
        <f>IF(OR(I29="",L29&lt;&gt;"",M29="Complete"),"",I29-TODAY())</f>
        <v/>
      </c>
      <c r="Q29" s="4">
        <f>IF(OR(K29="",L29&lt;&gt;"",M29="Complete"),"",K29-TODAY())</f>
        <v/>
      </c>
      <c r="R29" s="4">
        <f>IF(AND(B29="",E29=""),"",IF(OR(G29="",H29=""),"Missing Date",IF(OR(L29&lt;&gt;"",M29="Complete"),"Delivered / Complete",IF(P29&lt;0,IF(Q29&gt;=0,"In Cure Period","Cure Expired"),IF(P29&lt;=30,"Due Soon","OK")))))</f>
        <v/>
      </c>
    </row>
    <row r="30">
      <c r="I30" s="6">
        <f>IF(OR(G30="",H30=""),"",G30+H30)</f>
        <v/>
      </c>
      <c r="K30" s="6">
        <f>IF(I30="","",I30+N(J30))</f>
        <v/>
      </c>
      <c r="O30" s="6">
        <f>IF(OR(G30="",F30="",F30="One-Time"),"",EDATE(G30,IF(F30="Monthly",1,IF(F30="Quarterly",3,IF(F30="Semi-Annual",6,12)))))</f>
        <v/>
      </c>
      <c r="P30" s="4">
        <f>IF(OR(I30="",L30&lt;&gt;"",M30="Complete"),"",I30-TODAY())</f>
        <v/>
      </c>
      <c r="Q30" s="4">
        <f>IF(OR(K30="",L30&lt;&gt;"",M30="Complete"),"",K30-TODAY())</f>
        <v/>
      </c>
      <c r="R30" s="4">
        <f>IF(AND(B30="",E30=""),"",IF(OR(G30="",H30=""),"Missing Date",IF(OR(L30&lt;&gt;"",M30="Complete"),"Delivered / Complete",IF(P30&lt;0,IF(Q30&gt;=0,"In Cure Period","Cure Expired"),IF(P30&lt;=30,"Due Soon","OK")))))</f>
        <v/>
      </c>
    </row>
    <row r="31">
      <c r="I31" s="6">
        <f>IF(OR(G31="",H31=""),"",G31+H31)</f>
        <v/>
      </c>
      <c r="K31" s="6">
        <f>IF(I31="","",I31+N(J31))</f>
        <v/>
      </c>
      <c r="O31" s="6">
        <f>IF(OR(G31="",F31="",F31="One-Time"),"",EDATE(G31,IF(F31="Monthly",1,IF(F31="Quarterly",3,IF(F31="Semi-Annual",6,12)))))</f>
        <v/>
      </c>
      <c r="P31" s="4">
        <f>IF(OR(I31="",L31&lt;&gt;"",M31="Complete"),"",I31-TODAY())</f>
        <v/>
      </c>
      <c r="Q31" s="4">
        <f>IF(OR(K31="",L31&lt;&gt;"",M31="Complete"),"",K31-TODAY())</f>
        <v/>
      </c>
      <c r="R31" s="4">
        <f>IF(AND(B31="",E31=""),"",IF(OR(G31="",H31=""),"Missing Date",IF(OR(L31&lt;&gt;"",M31="Complete"),"Delivered / Complete",IF(P31&lt;0,IF(Q31&gt;=0,"In Cure Period","Cure Expired"),IF(P31&lt;=30,"Due Soon","OK")))))</f>
        <v/>
      </c>
    </row>
    <row r="32">
      <c r="I32" s="6">
        <f>IF(OR(G32="",H32=""),"",G32+H32)</f>
        <v/>
      </c>
      <c r="K32" s="6">
        <f>IF(I32="","",I32+N(J32))</f>
        <v/>
      </c>
      <c r="O32" s="6">
        <f>IF(OR(G32="",F32="",F32="One-Time"),"",EDATE(G32,IF(F32="Monthly",1,IF(F32="Quarterly",3,IF(F32="Semi-Annual",6,12)))))</f>
        <v/>
      </c>
      <c r="P32" s="4">
        <f>IF(OR(I32="",L32&lt;&gt;"",M32="Complete"),"",I32-TODAY())</f>
        <v/>
      </c>
      <c r="Q32" s="4">
        <f>IF(OR(K32="",L32&lt;&gt;"",M32="Complete"),"",K32-TODAY())</f>
        <v/>
      </c>
      <c r="R32" s="4">
        <f>IF(AND(B32="",E32=""),"",IF(OR(G32="",H32=""),"Missing Date",IF(OR(L32&lt;&gt;"",M32="Complete"),"Delivered / Complete",IF(P32&lt;0,IF(Q32&gt;=0,"In Cure Period","Cure Expired"),IF(P32&lt;=30,"Due Soon","OK")))))</f>
        <v/>
      </c>
    </row>
    <row r="33">
      <c r="I33" s="6">
        <f>IF(OR(G33="",H33=""),"",G33+H33)</f>
        <v/>
      </c>
      <c r="K33" s="6">
        <f>IF(I33="","",I33+N(J33))</f>
        <v/>
      </c>
      <c r="O33" s="6">
        <f>IF(OR(G33="",F33="",F33="One-Time"),"",EDATE(G33,IF(F33="Monthly",1,IF(F33="Quarterly",3,IF(F33="Semi-Annual",6,12)))))</f>
        <v/>
      </c>
      <c r="P33" s="4">
        <f>IF(OR(I33="",L33&lt;&gt;"",M33="Complete"),"",I33-TODAY())</f>
        <v/>
      </c>
      <c r="Q33" s="4">
        <f>IF(OR(K33="",L33&lt;&gt;"",M33="Complete"),"",K33-TODAY())</f>
        <v/>
      </c>
      <c r="R33" s="4">
        <f>IF(AND(B33="",E33=""),"",IF(OR(G33="",H33=""),"Missing Date",IF(OR(L33&lt;&gt;"",M33="Complete"),"Delivered / Complete",IF(P33&lt;0,IF(Q33&gt;=0,"In Cure Period","Cure Expired"),IF(P33&lt;=30,"Due Soon","OK")))))</f>
        <v/>
      </c>
    </row>
    <row r="34">
      <c r="I34" s="6">
        <f>IF(OR(G34="",H34=""),"",G34+H34)</f>
        <v/>
      </c>
      <c r="K34" s="6">
        <f>IF(I34="","",I34+N(J34))</f>
        <v/>
      </c>
      <c r="O34" s="6">
        <f>IF(OR(G34="",F34="",F34="One-Time"),"",EDATE(G34,IF(F34="Monthly",1,IF(F34="Quarterly",3,IF(F34="Semi-Annual",6,12)))))</f>
        <v/>
      </c>
      <c r="P34" s="4">
        <f>IF(OR(I34="",L34&lt;&gt;"",M34="Complete"),"",I34-TODAY())</f>
        <v/>
      </c>
      <c r="Q34" s="4">
        <f>IF(OR(K34="",L34&lt;&gt;"",M34="Complete"),"",K34-TODAY())</f>
        <v/>
      </c>
      <c r="R34" s="4">
        <f>IF(AND(B34="",E34=""),"",IF(OR(G34="",H34=""),"Missing Date",IF(OR(L34&lt;&gt;"",M34="Complete"),"Delivered / Complete",IF(P34&lt;0,IF(Q34&gt;=0,"In Cure Period","Cure Expired"),IF(P34&lt;=30,"Due Soon","OK")))))</f>
        <v/>
      </c>
    </row>
    <row r="35">
      <c r="I35" s="6">
        <f>IF(OR(G35="",H35=""),"",G35+H35)</f>
        <v/>
      </c>
      <c r="K35" s="6">
        <f>IF(I35="","",I35+N(J35))</f>
        <v/>
      </c>
      <c r="O35" s="6">
        <f>IF(OR(G35="",F35="",F35="One-Time"),"",EDATE(G35,IF(F35="Monthly",1,IF(F35="Quarterly",3,IF(F35="Semi-Annual",6,12)))))</f>
        <v/>
      </c>
      <c r="P35" s="4">
        <f>IF(OR(I35="",L35&lt;&gt;"",M35="Complete"),"",I35-TODAY())</f>
        <v/>
      </c>
      <c r="Q35" s="4">
        <f>IF(OR(K35="",L35&lt;&gt;"",M35="Complete"),"",K35-TODAY())</f>
        <v/>
      </c>
      <c r="R35" s="4">
        <f>IF(AND(B35="",E35=""),"",IF(OR(G35="",H35=""),"Missing Date",IF(OR(L35&lt;&gt;"",M35="Complete"),"Delivered / Complete",IF(P35&lt;0,IF(Q35&gt;=0,"In Cure Period","Cure Expired"),IF(P35&lt;=30,"Due Soon","OK")))))</f>
        <v/>
      </c>
    </row>
    <row r="36">
      <c r="I36" s="6">
        <f>IF(OR(G36="",H36=""),"",G36+H36)</f>
        <v/>
      </c>
      <c r="K36" s="6">
        <f>IF(I36="","",I36+N(J36))</f>
        <v/>
      </c>
      <c r="O36" s="6">
        <f>IF(OR(G36="",F36="",F36="One-Time"),"",EDATE(G36,IF(F36="Monthly",1,IF(F36="Quarterly",3,IF(F36="Semi-Annual",6,12)))))</f>
        <v/>
      </c>
      <c r="P36" s="4">
        <f>IF(OR(I36="",L36&lt;&gt;"",M36="Complete"),"",I36-TODAY())</f>
        <v/>
      </c>
      <c r="Q36" s="4">
        <f>IF(OR(K36="",L36&lt;&gt;"",M36="Complete"),"",K36-TODAY())</f>
        <v/>
      </c>
      <c r="R36" s="4">
        <f>IF(AND(B36="",E36=""),"",IF(OR(G36="",H36=""),"Missing Date",IF(OR(L36&lt;&gt;"",M36="Complete"),"Delivered / Complete",IF(P36&lt;0,IF(Q36&gt;=0,"In Cure Period","Cure Expired"),IF(P36&lt;=30,"Due Soon","OK")))))</f>
        <v/>
      </c>
    </row>
    <row r="37">
      <c r="I37" s="6">
        <f>IF(OR(G37="",H37=""),"",G37+H37)</f>
        <v/>
      </c>
      <c r="K37" s="6">
        <f>IF(I37="","",I37+N(J37))</f>
        <v/>
      </c>
      <c r="O37" s="6">
        <f>IF(OR(G37="",F37="",F37="One-Time"),"",EDATE(G37,IF(F37="Monthly",1,IF(F37="Quarterly",3,IF(F37="Semi-Annual",6,12)))))</f>
        <v/>
      </c>
      <c r="P37" s="4">
        <f>IF(OR(I37="",L37&lt;&gt;"",M37="Complete"),"",I37-TODAY())</f>
        <v/>
      </c>
      <c r="Q37" s="4">
        <f>IF(OR(K37="",L37&lt;&gt;"",M37="Complete"),"",K37-TODAY())</f>
        <v/>
      </c>
      <c r="R37" s="4">
        <f>IF(AND(B37="",E37=""),"",IF(OR(G37="",H37=""),"Missing Date",IF(OR(L37&lt;&gt;"",M37="Complete"),"Delivered / Complete",IF(P37&lt;0,IF(Q37&gt;=0,"In Cure Period","Cure Expired"),IF(P37&lt;=30,"Due Soon","OK")))))</f>
        <v/>
      </c>
    </row>
    <row r="38">
      <c r="I38" s="6">
        <f>IF(OR(G38="",H38=""),"",G38+H38)</f>
        <v/>
      </c>
      <c r="K38" s="6">
        <f>IF(I38="","",I38+N(J38))</f>
        <v/>
      </c>
      <c r="O38" s="6">
        <f>IF(OR(G38="",F38="",F38="One-Time"),"",EDATE(G38,IF(F38="Monthly",1,IF(F38="Quarterly",3,IF(F38="Semi-Annual",6,12)))))</f>
        <v/>
      </c>
      <c r="P38" s="4">
        <f>IF(OR(I38="",L38&lt;&gt;"",M38="Complete"),"",I38-TODAY())</f>
        <v/>
      </c>
      <c r="Q38" s="4">
        <f>IF(OR(K38="",L38&lt;&gt;"",M38="Complete"),"",K38-TODAY())</f>
        <v/>
      </c>
      <c r="R38" s="4">
        <f>IF(AND(B38="",E38=""),"",IF(OR(G38="",H38=""),"Missing Date",IF(OR(L38&lt;&gt;"",M38="Complete"),"Delivered / Complete",IF(P38&lt;0,IF(Q38&gt;=0,"In Cure Period","Cure Expired"),IF(P38&lt;=30,"Due Soon","OK")))))</f>
        <v/>
      </c>
    </row>
    <row r="39">
      <c r="I39" s="6">
        <f>IF(OR(G39="",H39=""),"",G39+H39)</f>
        <v/>
      </c>
      <c r="K39" s="6">
        <f>IF(I39="","",I39+N(J39))</f>
        <v/>
      </c>
      <c r="O39" s="6">
        <f>IF(OR(G39="",F39="",F39="One-Time"),"",EDATE(G39,IF(F39="Monthly",1,IF(F39="Quarterly",3,IF(F39="Semi-Annual",6,12)))))</f>
        <v/>
      </c>
      <c r="P39" s="4">
        <f>IF(OR(I39="",L39&lt;&gt;"",M39="Complete"),"",I39-TODAY())</f>
        <v/>
      </c>
      <c r="Q39" s="4">
        <f>IF(OR(K39="",L39&lt;&gt;"",M39="Complete"),"",K39-TODAY())</f>
        <v/>
      </c>
      <c r="R39" s="4">
        <f>IF(AND(B39="",E39=""),"",IF(OR(G39="",H39=""),"Missing Date",IF(OR(L39&lt;&gt;"",M39="Complete"),"Delivered / Complete",IF(P39&lt;0,IF(Q39&gt;=0,"In Cure Period","Cure Expired"),IF(P39&lt;=30,"Due Soon","OK")))))</f>
        <v/>
      </c>
    </row>
    <row r="40">
      <c r="I40" s="6">
        <f>IF(OR(G40="",H40=""),"",G40+H40)</f>
        <v/>
      </c>
      <c r="K40" s="6">
        <f>IF(I40="","",I40+N(J40))</f>
        <v/>
      </c>
      <c r="O40" s="6">
        <f>IF(OR(G40="",F40="",F40="One-Time"),"",EDATE(G40,IF(F40="Monthly",1,IF(F40="Quarterly",3,IF(F40="Semi-Annual",6,12)))))</f>
        <v/>
      </c>
      <c r="P40" s="4">
        <f>IF(OR(I40="",L40&lt;&gt;"",M40="Complete"),"",I40-TODAY())</f>
        <v/>
      </c>
      <c r="Q40" s="4">
        <f>IF(OR(K40="",L40&lt;&gt;"",M40="Complete"),"",K40-TODAY())</f>
        <v/>
      </c>
      <c r="R40" s="4">
        <f>IF(AND(B40="",E40=""),"",IF(OR(G40="",H40=""),"Missing Date",IF(OR(L40&lt;&gt;"",M40="Complete"),"Delivered / Complete",IF(P40&lt;0,IF(Q40&gt;=0,"In Cure Period","Cure Expired"),IF(P40&lt;=30,"Due Soon","OK")))))</f>
        <v/>
      </c>
    </row>
    <row r="41">
      <c r="I41" s="6">
        <f>IF(OR(G41="",H41=""),"",G41+H41)</f>
        <v/>
      </c>
      <c r="K41" s="6">
        <f>IF(I41="","",I41+N(J41))</f>
        <v/>
      </c>
      <c r="O41" s="6">
        <f>IF(OR(G41="",F41="",F41="One-Time"),"",EDATE(G41,IF(F41="Monthly",1,IF(F41="Quarterly",3,IF(F41="Semi-Annual",6,12)))))</f>
        <v/>
      </c>
      <c r="P41" s="4">
        <f>IF(OR(I41="",L41&lt;&gt;"",M41="Complete"),"",I41-TODAY())</f>
        <v/>
      </c>
      <c r="Q41" s="4">
        <f>IF(OR(K41="",L41&lt;&gt;"",M41="Complete"),"",K41-TODAY())</f>
        <v/>
      </c>
      <c r="R41" s="4">
        <f>IF(AND(B41="",E41=""),"",IF(OR(G41="",H41=""),"Missing Date",IF(OR(L41&lt;&gt;"",M41="Complete"),"Delivered / Complete",IF(P41&lt;0,IF(Q41&gt;=0,"In Cure Period","Cure Expired"),IF(P41&lt;=30,"Due Soon","OK")))))</f>
        <v/>
      </c>
    </row>
    <row r="42">
      <c r="I42" s="6">
        <f>IF(OR(G42="",H42=""),"",G42+H42)</f>
        <v/>
      </c>
      <c r="K42" s="6">
        <f>IF(I42="","",I42+N(J42))</f>
        <v/>
      </c>
      <c r="O42" s="6">
        <f>IF(OR(G42="",F42="",F42="One-Time"),"",EDATE(G42,IF(F42="Monthly",1,IF(F42="Quarterly",3,IF(F42="Semi-Annual",6,12)))))</f>
        <v/>
      </c>
      <c r="P42" s="4">
        <f>IF(OR(I42="",L42&lt;&gt;"",M42="Complete"),"",I42-TODAY())</f>
        <v/>
      </c>
      <c r="Q42" s="4">
        <f>IF(OR(K42="",L42&lt;&gt;"",M42="Complete"),"",K42-TODAY())</f>
        <v/>
      </c>
      <c r="R42" s="4">
        <f>IF(AND(B42="",E42=""),"",IF(OR(G42="",H42=""),"Missing Date",IF(OR(L42&lt;&gt;"",M42="Complete"),"Delivered / Complete",IF(P42&lt;0,IF(Q42&gt;=0,"In Cure Period","Cure Expired"),IF(P42&lt;=30,"Due Soon","OK")))))</f>
        <v/>
      </c>
    </row>
    <row r="43">
      <c r="I43" s="6">
        <f>IF(OR(G43="",H43=""),"",G43+H43)</f>
        <v/>
      </c>
      <c r="K43" s="6">
        <f>IF(I43="","",I43+N(J43))</f>
        <v/>
      </c>
      <c r="O43" s="6">
        <f>IF(OR(G43="",F43="",F43="One-Time"),"",EDATE(G43,IF(F43="Monthly",1,IF(F43="Quarterly",3,IF(F43="Semi-Annual",6,12)))))</f>
        <v/>
      </c>
      <c r="P43" s="4">
        <f>IF(OR(I43="",L43&lt;&gt;"",M43="Complete"),"",I43-TODAY())</f>
        <v/>
      </c>
      <c r="Q43" s="4">
        <f>IF(OR(K43="",L43&lt;&gt;"",M43="Complete"),"",K43-TODAY())</f>
        <v/>
      </c>
      <c r="R43" s="4">
        <f>IF(AND(B43="",E43=""),"",IF(OR(G43="",H43=""),"Missing Date",IF(OR(L43&lt;&gt;"",M43="Complete"),"Delivered / Complete",IF(P43&lt;0,IF(Q43&gt;=0,"In Cure Period","Cure Expired"),IF(P43&lt;=30,"Due Soon","OK")))))</f>
        <v/>
      </c>
    </row>
    <row r="44">
      <c r="I44" s="6">
        <f>IF(OR(G44="",H44=""),"",G44+H44)</f>
        <v/>
      </c>
      <c r="K44" s="6">
        <f>IF(I44="","",I44+N(J44))</f>
        <v/>
      </c>
      <c r="O44" s="6">
        <f>IF(OR(G44="",F44="",F44="One-Time"),"",EDATE(G44,IF(F44="Monthly",1,IF(F44="Quarterly",3,IF(F44="Semi-Annual",6,12)))))</f>
        <v/>
      </c>
      <c r="P44" s="4">
        <f>IF(OR(I44="",L44&lt;&gt;"",M44="Complete"),"",I44-TODAY())</f>
        <v/>
      </c>
      <c r="Q44" s="4">
        <f>IF(OR(K44="",L44&lt;&gt;"",M44="Complete"),"",K44-TODAY())</f>
        <v/>
      </c>
      <c r="R44" s="4">
        <f>IF(AND(B44="",E44=""),"",IF(OR(G44="",H44=""),"Missing Date",IF(OR(L44&lt;&gt;"",M44="Complete"),"Delivered / Complete",IF(P44&lt;0,IF(Q44&gt;=0,"In Cure Period","Cure Expired"),IF(P44&lt;=30,"Due Soon","OK")))))</f>
        <v/>
      </c>
    </row>
    <row r="45">
      <c r="I45" s="6">
        <f>IF(OR(G45="",H45=""),"",G45+H45)</f>
        <v/>
      </c>
      <c r="K45" s="6">
        <f>IF(I45="","",I45+N(J45))</f>
        <v/>
      </c>
      <c r="O45" s="6">
        <f>IF(OR(G45="",F45="",F45="One-Time"),"",EDATE(G45,IF(F45="Monthly",1,IF(F45="Quarterly",3,IF(F45="Semi-Annual",6,12)))))</f>
        <v/>
      </c>
      <c r="P45" s="4">
        <f>IF(OR(I45="",L45&lt;&gt;"",M45="Complete"),"",I45-TODAY())</f>
        <v/>
      </c>
      <c r="Q45" s="4">
        <f>IF(OR(K45="",L45&lt;&gt;"",M45="Complete"),"",K45-TODAY())</f>
        <v/>
      </c>
      <c r="R45" s="4">
        <f>IF(AND(B45="",E45=""),"",IF(OR(G45="",H45=""),"Missing Date",IF(OR(L45&lt;&gt;"",M45="Complete"),"Delivered / Complete",IF(P45&lt;0,IF(Q45&gt;=0,"In Cure Period","Cure Expired"),IF(P45&lt;=30,"Due Soon","OK")))))</f>
        <v/>
      </c>
    </row>
    <row r="46">
      <c r="I46" s="6">
        <f>IF(OR(G46="",H46=""),"",G46+H46)</f>
        <v/>
      </c>
      <c r="K46" s="6">
        <f>IF(I46="","",I46+N(J46))</f>
        <v/>
      </c>
      <c r="O46" s="6">
        <f>IF(OR(G46="",F46="",F46="One-Time"),"",EDATE(G46,IF(F46="Monthly",1,IF(F46="Quarterly",3,IF(F46="Semi-Annual",6,12)))))</f>
        <v/>
      </c>
      <c r="P46" s="4">
        <f>IF(OR(I46="",L46&lt;&gt;"",M46="Complete"),"",I46-TODAY())</f>
        <v/>
      </c>
      <c r="Q46" s="4">
        <f>IF(OR(K46="",L46&lt;&gt;"",M46="Complete"),"",K46-TODAY())</f>
        <v/>
      </c>
      <c r="R46" s="4">
        <f>IF(AND(B46="",E46=""),"",IF(OR(G46="",H46=""),"Missing Date",IF(OR(L46&lt;&gt;"",M46="Complete"),"Delivered / Complete",IF(P46&lt;0,IF(Q46&gt;=0,"In Cure Period","Cure Expired"),IF(P46&lt;=30,"Due Soon","OK")))))</f>
        <v/>
      </c>
    </row>
    <row r="47">
      <c r="I47" s="6">
        <f>IF(OR(G47="",H47=""),"",G47+H47)</f>
        <v/>
      </c>
      <c r="K47" s="6">
        <f>IF(I47="","",I47+N(J47))</f>
        <v/>
      </c>
      <c r="O47" s="6">
        <f>IF(OR(G47="",F47="",F47="One-Time"),"",EDATE(G47,IF(F47="Monthly",1,IF(F47="Quarterly",3,IF(F47="Semi-Annual",6,12)))))</f>
        <v/>
      </c>
      <c r="P47" s="4">
        <f>IF(OR(I47="",L47&lt;&gt;"",M47="Complete"),"",I47-TODAY())</f>
        <v/>
      </c>
      <c r="Q47" s="4">
        <f>IF(OR(K47="",L47&lt;&gt;"",M47="Complete"),"",K47-TODAY())</f>
        <v/>
      </c>
      <c r="R47" s="4">
        <f>IF(AND(B47="",E47=""),"",IF(OR(G47="",H47=""),"Missing Date",IF(OR(L47&lt;&gt;"",M47="Complete"),"Delivered / Complete",IF(P47&lt;0,IF(Q47&gt;=0,"In Cure Period","Cure Expired"),IF(P47&lt;=30,"Due Soon","OK")))))</f>
        <v/>
      </c>
    </row>
    <row r="48">
      <c r="I48" s="6">
        <f>IF(OR(G48="",H48=""),"",G48+H48)</f>
        <v/>
      </c>
      <c r="K48" s="6">
        <f>IF(I48="","",I48+N(J48))</f>
        <v/>
      </c>
      <c r="O48" s="6">
        <f>IF(OR(G48="",F48="",F48="One-Time"),"",EDATE(G48,IF(F48="Monthly",1,IF(F48="Quarterly",3,IF(F48="Semi-Annual",6,12)))))</f>
        <v/>
      </c>
      <c r="P48" s="4">
        <f>IF(OR(I48="",L48&lt;&gt;"",M48="Complete"),"",I48-TODAY())</f>
        <v/>
      </c>
      <c r="Q48" s="4">
        <f>IF(OR(K48="",L48&lt;&gt;"",M48="Complete"),"",K48-TODAY())</f>
        <v/>
      </c>
      <c r="R48" s="4">
        <f>IF(AND(B48="",E48=""),"",IF(OR(G48="",H48=""),"Missing Date",IF(OR(L48&lt;&gt;"",M48="Complete"),"Delivered / Complete",IF(P48&lt;0,IF(Q48&gt;=0,"In Cure Period","Cure Expired"),IF(P48&lt;=30,"Due Soon","OK")))))</f>
        <v/>
      </c>
    </row>
    <row r="49">
      <c r="I49" s="6">
        <f>IF(OR(G49="",H49=""),"",G49+H49)</f>
        <v/>
      </c>
      <c r="K49" s="6">
        <f>IF(I49="","",I49+N(J49))</f>
        <v/>
      </c>
      <c r="O49" s="6">
        <f>IF(OR(G49="",F49="",F49="One-Time"),"",EDATE(G49,IF(F49="Monthly",1,IF(F49="Quarterly",3,IF(F49="Semi-Annual",6,12)))))</f>
        <v/>
      </c>
      <c r="P49" s="4">
        <f>IF(OR(I49="",L49&lt;&gt;"",M49="Complete"),"",I49-TODAY())</f>
        <v/>
      </c>
      <c r="Q49" s="4">
        <f>IF(OR(K49="",L49&lt;&gt;"",M49="Complete"),"",K49-TODAY())</f>
        <v/>
      </c>
      <c r="R49" s="4">
        <f>IF(AND(B49="",E49=""),"",IF(OR(G49="",H49=""),"Missing Date",IF(OR(L49&lt;&gt;"",M49="Complete"),"Delivered / Complete",IF(P49&lt;0,IF(Q49&gt;=0,"In Cure Period","Cure Expired"),IF(P49&lt;=30,"Due Soon","OK")))))</f>
        <v/>
      </c>
    </row>
    <row r="50">
      <c r="I50" s="6">
        <f>IF(OR(G50="",H50=""),"",G50+H50)</f>
        <v/>
      </c>
      <c r="K50" s="6">
        <f>IF(I50="","",I50+N(J50))</f>
        <v/>
      </c>
      <c r="O50" s="6">
        <f>IF(OR(G50="",F50="",F50="One-Time"),"",EDATE(G50,IF(F50="Monthly",1,IF(F50="Quarterly",3,IF(F50="Semi-Annual",6,12)))))</f>
        <v/>
      </c>
      <c r="P50" s="4">
        <f>IF(OR(I50="",L50&lt;&gt;"",M50="Complete"),"",I50-TODAY())</f>
        <v/>
      </c>
      <c r="Q50" s="4">
        <f>IF(OR(K50="",L50&lt;&gt;"",M50="Complete"),"",K50-TODAY())</f>
        <v/>
      </c>
      <c r="R50" s="4">
        <f>IF(AND(B50="",E50=""),"",IF(OR(G50="",H50=""),"Missing Date",IF(OR(L50&lt;&gt;"",M50="Complete"),"Delivered / Complete",IF(P50&lt;0,IF(Q50&gt;=0,"In Cure Period","Cure Expired"),IF(P50&lt;=30,"Due Soon","OK")))))</f>
        <v/>
      </c>
    </row>
    <row r="51">
      <c r="I51" s="6">
        <f>IF(OR(G51="",H51=""),"",G51+H51)</f>
        <v/>
      </c>
      <c r="K51" s="6">
        <f>IF(I51="","",I51+N(J51))</f>
        <v/>
      </c>
      <c r="O51" s="6">
        <f>IF(OR(G51="",F51="",F51="One-Time"),"",EDATE(G51,IF(F51="Monthly",1,IF(F51="Quarterly",3,IF(F51="Semi-Annual",6,12)))))</f>
        <v/>
      </c>
      <c r="P51" s="4">
        <f>IF(OR(I51="",L51&lt;&gt;"",M51="Complete"),"",I51-TODAY())</f>
        <v/>
      </c>
      <c r="Q51" s="4">
        <f>IF(OR(K51="",L51&lt;&gt;"",M51="Complete"),"",K51-TODAY())</f>
        <v/>
      </c>
      <c r="R51" s="4">
        <f>IF(AND(B51="",E51=""),"",IF(OR(G51="",H51=""),"Missing Date",IF(OR(L51&lt;&gt;"",M51="Complete"),"Delivered / Complete",IF(P51&lt;0,IF(Q51&gt;=0,"In Cure Period","Cure Expired"),IF(P51&lt;=30,"Due Soon","OK")))))</f>
        <v/>
      </c>
    </row>
    <row r="52">
      <c r="I52" s="6">
        <f>IF(OR(G52="",H52=""),"",G52+H52)</f>
        <v/>
      </c>
      <c r="K52" s="6">
        <f>IF(I52="","",I52+N(J52))</f>
        <v/>
      </c>
      <c r="O52" s="6">
        <f>IF(OR(G52="",F52="",F52="One-Time"),"",EDATE(G52,IF(F52="Monthly",1,IF(F52="Quarterly",3,IF(F52="Semi-Annual",6,12)))))</f>
        <v/>
      </c>
      <c r="P52" s="4">
        <f>IF(OR(I52="",L52&lt;&gt;"",M52="Complete"),"",I52-TODAY())</f>
        <v/>
      </c>
      <c r="Q52" s="4">
        <f>IF(OR(K52="",L52&lt;&gt;"",M52="Complete"),"",K52-TODAY())</f>
        <v/>
      </c>
      <c r="R52" s="4">
        <f>IF(AND(B52="",E52=""),"",IF(OR(G52="",H52=""),"Missing Date",IF(OR(L52&lt;&gt;"",M52="Complete"),"Delivered / Complete",IF(P52&lt;0,IF(Q52&gt;=0,"In Cure Period","Cure Expired"),IF(P52&lt;=30,"Due Soon","OK")))))</f>
        <v/>
      </c>
    </row>
    <row r="53">
      <c r="I53" s="6">
        <f>IF(OR(G53="",H53=""),"",G53+H53)</f>
        <v/>
      </c>
      <c r="K53" s="6">
        <f>IF(I53="","",I53+N(J53))</f>
        <v/>
      </c>
      <c r="O53" s="6">
        <f>IF(OR(G53="",F53="",F53="One-Time"),"",EDATE(G53,IF(F53="Monthly",1,IF(F53="Quarterly",3,IF(F53="Semi-Annual",6,12)))))</f>
        <v/>
      </c>
      <c r="P53" s="4">
        <f>IF(OR(I53="",L53&lt;&gt;"",M53="Complete"),"",I53-TODAY())</f>
        <v/>
      </c>
      <c r="Q53" s="4">
        <f>IF(OR(K53="",L53&lt;&gt;"",M53="Complete"),"",K53-TODAY())</f>
        <v/>
      </c>
      <c r="R53" s="4">
        <f>IF(AND(B53="",E53=""),"",IF(OR(G53="",H53=""),"Missing Date",IF(OR(L53&lt;&gt;"",M53="Complete"),"Delivered / Complete",IF(P53&lt;0,IF(Q53&gt;=0,"In Cure Period","Cure Expired"),IF(P53&lt;=30,"Due Soon","OK")))))</f>
        <v/>
      </c>
    </row>
    <row r="54">
      <c r="I54" s="6">
        <f>IF(OR(G54="",H54=""),"",G54+H54)</f>
        <v/>
      </c>
      <c r="K54" s="6">
        <f>IF(I54="","",I54+N(J54))</f>
        <v/>
      </c>
      <c r="O54" s="6">
        <f>IF(OR(G54="",F54="",F54="One-Time"),"",EDATE(G54,IF(F54="Monthly",1,IF(F54="Quarterly",3,IF(F54="Semi-Annual",6,12)))))</f>
        <v/>
      </c>
      <c r="P54" s="4">
        <f>IF(OR(I54="",L54&lt;&gt;"",M54="Complete"),"",I54-TODAY())</f>
        <v/>
      </c>
      <c r="Q54" s="4">
        <f>IF(OR(K54="",L54&lt;&gt;"",M54="Complete"),"",K54-TODAY())</f>
        <v/>
      </c>
      <c r="R54" s="4">
        <f>IF(AND(B54="",E54=""),"",IF(OR(G54="",H54=""),"Missing Date",IF(OR(L54&lt;&gt;"",M54="Complete"),"Delivered / Complete",IF(P54&lt;0,IF(Q54&gt;=0,"In Cure Period","Cure Expired"),IF(P54&lt;=30,"Due Soon","OK")))))</f>
        <v/>
      </c>
    </row>
    <row r="55">
      <c r="I55" s="6">
        <f>IF(OR(G55="",H55=""),"",G55+H55)</f>
        <v/>
      </c>
      <c r="K55" s="6">
        <f>IF(I55="","",I55+N(J55))</f>
        <v/>
      </c>
      <c r="O55" s="6">
        <f>IF(OR(G55="",F55="",F55="One-Time"),"",EDATE(G55,IF(F55="Monthly",1,IF(F55="Quarterly",3,IF(F55="Semi-Annual",6,12)))))</f>
        <v/>
      </c>
      <c r="P55" s="4">
        <f>IF(OR(I55="",L55&lt;&gt;"",M55="Complete"),"",I55-TODAY())</f>
        <v/>
      </c>
      <c r="Q55" s="4">
        <f>IF(OR(K55="",L55&lt;&gt;"",M55="Complete"),"",K55-TODAY())</f>
        <v/>
      </c>
      <c r="R55" s="4">
        <f>IF(AND(B55="",E55=""),"",IF(OR(G55="",H55=""),"Missing Date",IF(OR(L55&lt;&gt;"",M55="Complete"),"Delivered / Complete",IF(P55&lt;0,IF(Q55&gt;=0,"In Cure Period","Cure Expired"),IF(P55&lt;=30,"Due Soon","OK")))))</f>
        <v/>
      </c>
    </row>
    <row r="56">
      <c r="I56" s="6">
        <f>IF(OR(G56="",H56=""),"",G56+H56)</f>
        <v/>
      </c>
      <c r="K56" s="6">
        <f>IF(I56="","",I56+N(J56))</f>
        <v/>
      </c>
      <c r="O56" s="6">
        <f>IF(OR(G56="",F56="",F56="One-Time"),"",EDATE(G56,IF(F56="Monthly",1,IF(F56="Quarterly",3,IF(F56="Semi-Annual",6,12)))))</f>
        <v/>
      </c>
      <c r="P56" s="4">
        <f>IF(OR(I56="",L56&lt;&gt;"",M56="Complete"),"",I56-TODAY())</f>
        <v/>
      </c>
      <c r="Q56" s="4">
        <f>IF(OR(K56="",L56&lt;&gt;"",M56="Complete"),"",K56-TODAY())</f>
        <v/>
      </c>
      <c r="R56" s="4">
        <f>IF(AND(B56="",E56=""),"",IF(OR(G56="",H56=""),"Missing Date",IF(OR(L56&lt;&gt;"",M56="Complete"),"Delivered / Complete",IF(P56&lt;0,IF(Q56&gt;=0,"In Cure Period","Cure Expired"),IF(P56&lt;=30,"Due Soon","OK")))))</f>
        <v/>
      </c>
    </row>
    <row r="57">
      <c r="I57" s="6">
        <f>IF(OR(G57="",H57=""),"",G57+H57)</f>
        <v/>
      </c>
      <c r="K57" s="6">
        <f>IF(I57="","",I57+N(J57))</f>
        <v/>
      </c>
      <c r="O57" s="6">
        <f>IF(OR(G57="",F57="",F57="One-Time"),"",EDATE(G57,IF(F57="Monthly",1,IF(F57="Quarterly",3,IF(F57="Semi-Annual",6,12)))))</f>
        <v/>
      </c>
      <c r="P57" s="4">
        <f>IF(OR(I57="",L57&lt;&gt;"",M57="Complete"),"",I57-TODAY())</f>
        <v/>
      </c>
      <c r="Q57" s="4">
        <f>IF(OR(K57="",L57&lt;&gt;"",M57="Complete"),"",K57-TODAY())</f>
        <v/>
      </c>
      <c r="R57" s="4">
        <f>IF(AND(B57="",E57=""),"",IF(OR(G57="",H57=""),"Missing Date",IF(OR(L57&lt;&gt;"",M57="Complete"),"Delivered / Complete",IF(P57&lt;0,IF(Q57&gt;=0,"In Cure Period","Cure Expired"),IF(P57&lt;=30,"Due Soon","OK")))))</f>
        <v/>
      </c>
    </row>
    <row r="58">
      <c r="I58" s="6">
        <f>IF(OR(G58="",H58=""),"",G58+H58)</f>
        <v/>
      </c>
      <c r="K58" s="6">
        <f>IF(I58="","",I58+N(J58))</f>
        <v/>
      </c>
      <c r="O58" s="6">
        <f>IF(OR(G58="",F58="",F58="One-Time"),"",EDATE(G58,IF(F58="Monthly",1,IF(F58="Quarterly",3,IF(F58="Semi-Annual",6,12)))))</f>
        <v/>
      </c>
      <c r="P58" s="4">
        <f>IF(OR(I58="",L58&lt;&gt;"",M58="Complete"),"",I58-TODAY())</f>
        <v/>
      </c>
      <c r="Q58" s="4">
        <f>IF(OR(K58="",L58&lt;&gt;"",M58="Complete"),"",K58-TODAY())</f>
        <v/>
      </c>
      <c r="R58" s="4">
        <f>IF(AND(B58="",E58=""),"",IF(OR(G58="",H58=""),"Missing Date",IF(OR(L58&lt;&gt;"",M58="Complete"),"Delivered / Complete",IF(P58&lt;0,IF(Q58&gt;=0,"In Cure Period","Cure Expired"),IF(P58&lt;=30,"Due Soon","OK")))))</f>
        <v/>
      </c>
    </row>
    <row r="59">
      <c r="I59" s="6">
        <f>IF(OR(G59="",H59=""),"",G59+H59)</f>
        <v/>
      </c>
      <c r="K59" s="6">
        <f>IF(I59="","",I59+N(J59))</f>
        <v/>
      </c>
      <c r="O59" s="6">
        <f>IF(OR(G59="",F59="",F59="One-Time"),"",EDATE(G59,IF(F59="Monthly",1,IF(F59="Quarterly",3,IF(F59="Semi-Annual",6,12)))))</f>
        <v/>
      </c>
      <c r="P59" s="4">
        <f>IF(OR(I59="",L59&lt;&gt;"",M59="Complete"),"",I59-TODAY())</f>
        <v/>
      </c>
      <c r="Q59" s="4">
        <f>IF(OR(K59="",L59&lt;&gt;"",M59="Complete"),"",K59-TODAY())</f>
        <v/>
      </c>
      <c r="R59" s="4">
        <f>IF(AND(B59="",E59=""),"",IF(OR(G59="",H59=""),"Missing Date",IF(OR(L59&lt;&gt;"",M59="Complete"),"Delivered / Complete",IF(P59&lt;0,IF(Q59&gt;=0,"In Cure Period","Cure Expired"),IF(P59&lt;=30,"Due Soon","OK")))))</f>
        <v/>
      </c>
    </row>
    <row r="60">
      <c r="I60" s="6">
        <f>IF(OR(G60="",H60=""),"",G60+H60)</f>
        <v/>
      </c>
      <c r="K60" s="6">
        <f>IF(I60="","",I60+N(J60))</f>
        <v/>
      </c>
      <c r="O60" s="6">
        <f>IF(OR(G60="",F60="",F60="One-Time"),"",EDATE(G60,IF(F60="Monthly",1,IF(F60="Quarterly",3,IF(F60="Semi-Annual",6,12)))))</f>
        <v/>
      </c>
      <c r="P60" s="4">
        <f>IF(OR(I60="",L60&lt;&gt;"",M60="Complete"),"",I60-TODAY())</f>
        <v/>
      </c>
      <c r="Q60" s="4">
        <f>IF(OR(K60="",L60&lt;&gt;"",M60="Complete"),"",K60-TODAY())</f>
        <v/>
      </c>
      <c r="R60" s="4">
        <f>IF(AND(B60="",E60=""),"",IF(OR(G60="",H60=""),"Missing Date",IF(OR(L60&lt;&gt;"",M60="Complete"),"Delivered / Complete",IF(P60&lt;0,IF(Q60&gt;=0,"In Cure Period","Cure Expired"),IF(P60&lt;=30,"Due Soon","OK")))))</f>
        <v/>
      </c>
    </row>
    <row r="61">
      <c r="I61" s="6">
        <f>IF(OR(G61="",H61=""),"",G61+H61)</f>
        <v/>
      </c>
      <c r="K61" s="6">
        <f>IF(I61="","",I61+N(J61))</f>
        <v/>
      </c>
      <c r="O61" s="6">
        <f>IF(OR(G61="",F61="",F61="One-Time"),"",EDATE(G61,IF(F61="Monthly",1,IF(F61="Quarterly",3,IF(F61="Semi-Annual",6,12)))))</f>
        <v/>
      </c>
      <c r="P61" s="4">
        <f>IF(OR(I61="",L61&lt;&gt;"",M61="Complete"),"",I61-TODAY())</f>
        <v/>
      </c>
      <c r="Q61" s="4">
        <f>IF(OR(K61="",L61&lt;&gt;"",M61="Complete"),"",K61-TODAY())</f>
        <v/>
      </c>
      <c r="R61" s="4">
        <f>IF(AND(B61="",E61=""),"",IF(OR(G61="",H61=""),"Missing Date",IF(OR(L61&lt;&gt;"",M61="Complete"),"Delivered / Complete",IF(P61&lt;0,IF(Q61&gt;=0,"In Cure Period","Cure Expired"),IF(P61&lt;=30,"Due Soon","OK")))))</f>
        <v/>
      </c>
    </row>
    <row r="62">
      <c r="I62" s="6">
        <f>IF(OR(G62="",H62=""),"",G62+H62)</f>
        <v/>
      </c>
      <c r="K62" s="6">
        <f>IF(I62="","",I62+N(J62))</f>
        <v/>
      </c>
      <c r="O62" s="6">
        <f>IF(OR(G62="",F62="",F62="One-Time"),"",EDATE(G62,IF(F62="Monthly",1,IF(F62="Quarterly",3,IF(F62="Semi-Annual",6,12)))))</f>
        <v/>
      </c>
      <c r="P62" s="4">
        <f>IF(OR(I62="",L62&lt;&gt;"",M62="Complete"),"",I62-TODAY())</f>
        <v/>
      </c>
      <c r="Q62" s="4">
        <f>IF(OR(K62="",L62&lt;&gt;"",M62="Complete"),"",K62-TODAY())</f>
        <v/>
      </c>
      <c r="R62" s="4">
        <f>IF(AND(B62="",E62=""),"",IF(OR(G62="",H62=""),"Missing Date",IF(OR(L62&lt;&gt;"",M62="Complete"),"Delivered / Complete",IF(P62&lt;0,IF(Q62&gt;=0,"In Cure Period","Cure Expired"),IF(P62&lt;=30,"Due Soon","OK")))))</f>
        <v/>
      </c>
    </row>
    <row r="63">
      <c r="I63" s="6">
        <f>IF(OR(G63="",H63=""),"",G63+H63)</f>
        <v/>
      </c>
      <c r="K63" s="6">
        <f>IF(I63="","",I63+N(J63))</f>
        <v/>
      </c>
      <c r="O63" s="6">
        <f>IF(OR(G63="",F63="",F63="One-Time"),"",EDATE(G63,IF(F63="Monthly",1,IF(F63="Quarterly",3,IF(F63="Semi-Annual",6,12)))))</f>
        <v/>
      </c>
      <c r="P63" s="4">
        <f>IF(OR(I63="",L63&lt;&gt;"",M63="Complete"),"",I63-TODAY())</f>
        <v/>
      </c>
      <c r="Q63" s="4">
        <f>IF(OR(K63="",L63&lt;&gt;"",M63="Complete"),"",K63-TODAY())</f>
        <v/>
      </c>
      <c r="R63" s="4">
        <f>IF(AND(B63="",E63=""),"",IF(OR(G63="",H63=""),"Missing Date",IF(OR(L63&lt;&gt;"",M63="Complete"),"Delivered / Complete",IF(P63&lt;0,IF(Q63&gt;=0,"In Cure Period","Cure Expired"),IF(P63&lt;=30,"Due Soon","OK")))))</f>
        <v/>
      </c>
    </row>
    <row r="64">
      <c r="I64" s="6">
        <f>IF(OR(G64="",H64=""),"",G64+H64)</f>
        <v/>
      </c>
      <c r="K64" s="6">
        <f>IF(I64="","",I64+N(J64))</f>
        <v/>
      </c>
      <c r="O64" s="6">
        <f>IF(OR(G64="",F64="",F64="One-Time"),"",EDATE(G64,IF(F64="Monthly",1,IF(F64="Quarterly",3,IF(F64="Semi-Annual",6,12)))))</f>
        <v/>
      </c>
      <c r="P64" s="4">
        <f>IF(OR(I64="",L64&lt;&gt;"",M64="Complete"),"",I64-TODAY())</f>
        <v/>
      </c>
      <c r="Q64" s="4">
        <f>IF(OR(K64="",L64&lt;&gt;"",M64="Complete"),"",K64-TODAY())</f>
        <v/>
      </c>
      <c r="R64" s="4">
        <f>IF(AND(B64="",E64=""),"",IF(OR(G64="",H64=""),"Missing Date",IF(OR(L64&lt;&gt;"",M64="Complete"),"Delivered / Complete",IF(P64&lt;0,IF(Q64&gt;=0,"In Cure Period","Cure Expired"),IF(P64&lt;=30,"Due Soon","OK")))))</f>
        <v/>
      </c>
    </row>
    <row r="65">
      <c r="I65" s="6">
        <f>IF(OR(G65="",H65=""),"",G65+H65)</f>
        <v/>
      </c>
      <c r="K65" s="6">
        <f>IF(I65="","",I65+N(J65))</f>
        <v/>
      </c>
      <c r="O65" s="6">
        <f>IF(OR(G65="",F65="",F65="One-Time"),"",EDATE(G65,IF(F65="Monthly",1,IF(F65="Quarterly",3,IF(F65="Semi-Annual",6,12)))))</f>
        <v/>
      </c>
      <c r="P65" s="4">
        <f>IF(OR(I65="",L65&lt;&gt;"",M65="Complete"),"",I65-TODAY())</f>
        <v/>
      </c>
      <c r="Q65" s="4">
        <f>IF(OR(K65="",L65&lt;&gt;"",M65="Complete"),"",K65-TODAY())</f>
        <v/>
      </c>
      <c r="R65" s="4">
        <f>IF(AND(B65="",E65=""),"",IF(OR(G65="",H65=""),"Missing Date",IF(OR(L65&lt;&gt;"",M65="Complete"),"Delivered / Complete",IF(P65&lt;0,IF(Q65&gt;=0,"In Cure Period","Cure Expired"),IF(P65&lt;=30,"Due Soon","OK")))))</f>
        <v/>
      </c>
    </row>
    <row r="66">
      <c r="I66" s="6">
        <f>IF(OR(G66="",H66=""),"",G66+H66)</f>
        <v/>
      </c>
      <c r="K66" s="6">
        <f>IF(I66="","",I66+N(J66))</f>
        <v/>
      </c>
      <c r="O66" s="6">
        <f>IF(OR(G66="",F66="",F66="One-Time"),"",EDATE(G66,IF(F66="Monthly",1,IF(F66="Quarterly",3,IF(F66="Semi-Annual",6,12)))))</f>
        <v/>
      </c>
      <c r="P66" s="4">
        <f>IF(OR(I66="",L66&lt;&gt;"",M66="Complete"),"",I66-TODAY())</f>
        <v/>
      </c>
      <c r="Q66" s="4">
        <f>IF(OR(K66="",L66&lt;&gt;"",M66="Complete"),"",K66-TODAY())</f>
        <v/>
      </c>
      <c r="R66" s="4">
        <f>IF(AND(B66="",E66=""),"",IF(OR(G66="",H66=""),"Missing Date",IF(OR(L66&lt;&gt;"",M66="Complete"),"Delivered / Complete",IF(P66&lt;0,IF(Q66&gt;=0,"In Cure Period","Cure Expired"),IF(P66&lt;=30,"Due Soon","OK")))))</f>
        <v/>
      </c>
    </row>
    <row r="67">
      <c r="I67" s="6">
        <f>IF(OR(G67="",H67=""),"",G67+H67)</f>
        <v/>
      </c>
      <c r="K67" s="6">
        <f>IF(I67="","",I67+N(J67))</f>
        <v/>
      </c>
      <c r="O67" s="6">
        <f>IF(OR(G67="",F67="",F67="One-Time"),"",EDATE(G67,IF(F67="Monthly",1,IF(F67="Quarterly",3,IF(F67="Semi-Annual",6,12)))))</f>
        <v/>
      </c>
      <c r="P67" s="4">
        <f>IF(OR(I67="",L67&lt;&gt;"",M67="Complete"),"",I67-TODAY())</f>
        <v/>
      </c>
      <c r="Q67" s="4">
        <f>IF(OR(K67="",L67&lt;&gt;"",M67="Complete"),"",K67-TODAY())</f>
        <v/>
      </c>
      <c r="R67" s="4">
        <f>IF(AND(B67="",E67=""),"",IF(OR(G67="",H67=""),"Missing Date",IF(OR(L67&lt;&gt;"",M67="Complete"),"Delivered / Complete",IF(P67&lt;0,IF(Q67&gt;=0,"In Cure Period","Cure Expired"),IF(P67&lt;=30,"Due Soon","OK")))))</f>
        <v/>
      </c>
    </row>
    <row r="68">
      <c r="I68" s="6">
        <f>IF(OR(G68="",H68=""),"",G68+H68)</f>
        <v/>
      </c>
      <c r="K68" s="6">
        <f>IF(I68="","",I68+N(J68))</f>
        <v/>
      </c>
      <c r="O68" s="6">
        <f>IF(OR(G68="",F68="",F68="One-Time"),"",EDATE(G68,IF(F68="Monthly",1,IF(F68="Quarterly",3,IF(F68="Semi-Annual",6,12)))))</f>
        <v/>
      </c>
      <c r="P68" s="4">
        <f>IF(OR(I68="",L68&lt;&gt;"",M68="Complete"),"",I68-TODAY())</f>
        <v/>
      </c>
      <c r="Q68" s="4">
        <f>IF(OR(K68="",L68&lt;&gt;"",M68="Complete"),"",K68-TODAY())</f>
        <v/>
      </c>
      <c r="R68" s="4">
        <f>IF(AND(B68="",E68=""),"",IF(OR(G68="",H68=""),"Missing Date",IF(OR(L68&lt;&gt;"",M68="Complete"),"Delivered / Complete",IF(P68&lt;0,IF(Q68&gt;=0,"In Cure Period","Cure Expired"),IF(P68&lt;=30,"Due Soon","OK")))))</f>
        <v/>
      </c>
    </row>
    <row r="69">
      <c r="I69" s="6">
        <f>IF(OR(G69="",H69=""),"",G69+H69)</f>
        <v/>
      </c>
      <c r="K69" s="6">
        <f>IF(I69="","",I69+N(J69))</f>
        <v/>
      </c>
      <c r="O69" s="6">
        <f>IF(OR(G69="",F69="",F69="One-Time"),"",EDATE(G69,IF(F69="Monthly",1,IF(F69="Quarterly",3,IF(F69="Semi-Annual",6,12)))))</f>
        <v/>
      </c>
      <c r="P69" s="4">
        <f>IF(OR(I69="",L69&lt;&gt;"",M69="Complete"),"",I69-TODAY())</f>
        <v/>
      </c>
      <c r="Q69" s="4">
        <f>IF(OR(K69="",L69&lt;&gt;"",M69="Complete"),"",K69-TODAY())</f>
        <v/>
      </c>
      <c r="R69" s="4">
        <f>IF(AND(B69="",E69=""),"",IF(OR(G69="",H69=""),"Missing Date",IF(OR(L69&lt;&gt;"",M69="Complete"),"Delivered / Complete",IF(P69&lt;0,IF(Q69&gt;=0,"In Cure Period","Cure Expired"),IF(P69&lt;=30,"Due Soon","OK")))))</f>
        <v/>
      </c>
    </row>
    <row r="70">
      <c r="I70" s="6">
        <f>IF(OR(G70="",H70=""),"",G70+H70)</f>
        <v/>
      </c>
      <c r="K70" s="6">
        <f>IF(I70="","",I70+N(J70))</f>
        <v/>
      </c>
      <c r="O70" s="6">
        <f>IF(OR(G70="",F70="",F70="One-Time"),"",EDATE(G70,IF(F70="Monthly",1,IF(F70="Quarterly",3,IF(F70="Semi-Annual",6,12)))))</f>
        <v/>
      </c>
      <c r="P70" s="4">
        <f>IF(OR(I70="",L70&lt;&gt;"",M70="Complete"),"",I70-TODAY())</f>
        <v/>
      </c>
      <c r="Q70" s="4">
        <f>IF(OR(K70="",L70&lt;&gt;"",M70="Complete"),"",K70-TODAY())</f>
        <v/>
      </c>
      <c r="R70" s="4">
        <f>IF(AND(B70="",E70=""),"",IF(OR(G70="",H70=""),"Missing Date",IF(OR(L70&lt;&gt;"",M70="Complete"),"Delivered / Complete",IF(P70&lt;0,IF(Q70&gt;=0,"In Cure Period","Cure Expired"),IF(P70&lt;=30,"Due Soon","OK")))))</f>
        <v/>
      </c>
    </row>
    <row r="71">
      <c r="I71" s="6">
        <f>IF(OR(G71="",H71=""),"",G71+H71)</f>
        <v/>
      </c>
      <c r="K71" s="6">
        <f>IF(I71="","",I71+N(J71))</f>
        <v/>
      </c>
      <c r="O71" s="6">
        <f>IF(OR(G71="",F71="",F71="One-Time"),"",EDATE(G71,IF(F71="Monthly",1,IF(F71="Quarterly",3,IF(F71="Semi-Annual",6,12)))))</f>
        <v/>
      </c>
      <c r="P71" s="4">
        <f>IF(OR(I71="",L71&lt;&gt;"",M71="Complete"),"",I71-TODAY())</f>
        <v/>
      </c>
      <c r="Q71" s="4">
        <f>IF(OR(K71="",L71&lt;&gt;"",M71="Complete"),"",K71-TODAY())</f>
        <v/>
      </c>
      <c r="R71" s="4">
        <f>IF(AND(B71="",E71=""),"",IF(OR(G71="",H71=""),"Missing Date",IF(OR(L71&lt;&gt;"",M71="Complete"),"Delivered / Complete",IF(P71&lt;0,IF(Q71&gt;=0,"In Cure Period","Cure Expired"),IF(P71&lt;=30,"Due Soon","OK")))))</f>
        <v/>
      </c>
    </row>
    <row r="72">
      <c r="I72" s="6">
        <f>IF(OR(G72="",H72=""),"",G72+H72)</f>
        <v/>
      </c>
      <c r="K72" s="6">
        <f>IF(I72="","",I72+N(J72))</f>
        <v/>
      </c>
      <c r="O72" s="6">
        <f>IF(OR(G72="",F72="",F72="One-Time"),"",EDATE(G72,IF(F72="Monthly",1,IF(F72="Quarterly",3,IF(F72="Semi-Annual",6,12)))))</f>
        <v/>
      </c>
      <c r="P72" s="4">
        <f>IF(OR(I72="",L72&lt;&gt;"",M72="Complete"),"",I72-TODAY())</f>
        <v/>
      </c>
      <c r="Q72" s="4">
        <f>IF(OR(K72="",L72&lt;&gt;"",M72="Complete"),"",K72-TODAY())</f>
        <v/>
      </c>
      <c r="R72" s="4">
        <f>IF(AND(B72="",E72=""),"",IF(OR(G72="",H72=""),"Missing Date",IF(OR(L72&lt;&gt;"",M72="Complete"),"Delivered / Complete",IF(P72&lt;0,IF(Q72&gt;=0,"In Cure Period","Cure Expired"),IF(P72&lt;=30,"Due Soon","OK")))))</f>
        <v/>
      </c>
    </row>
    <row r="73">
      <c r="I73" s="6">
        <f>IF(OR(G73="",H73=""),"",G73+H73)</f>
        <v/>
      </c>
      <c r="K73" s="6">
        <f>IF(I73="","",I73+N(J73))</f>
        <v/>
      </c>
      <c r="O73" s="6">
        <f>IF(OR(G73="",F73="",F73="One-Time"),"",EDATE(G73,IF(F73="Monthly",1,IF(F73="Quarterly",3,IF(F73="Semi-Annual",6,12)))))</f>
        <v/>
      </c>
      <c r="P73" s="4">
        <f>IF(OR(I73="",L73&lt;&gt;"",M73="Complete"),"",I73-TODAY())</f>
        <v/>
      </c>
      <c r="Q73" s="4">
        <f>IF(OR(K73="",L73&lt;&gt;"",M73="Complete"),"",K73-TODAY())</f>
        <v/>
      </c>
      <c r="R73" s="4">
        <f>IF(AND(B73="",E73=""),"",IF(OR(G73="",H73=""),"Missing Date",IF(OR(L73&lt;&gt;"",M73="Complete"),"Delivered / Complete",IF(P73&lt;0,IF(Q73&gt;=0,"In Cure Period","Cure Expired"),IF(P73&lt;=30,"Due Soon","OK")))))</f>
        <v/>
      </c>
    </row>
    <row r="74">
      <c r="I74" s="6">
        <f>IF(OR(G74="",H74=""),"",G74+H74)</f>
        <v/>
      </c>
      <c r="K74" s="6">
        <f>IF(I74="","",I74+N(J74))</f>
        <v/>
      </c>
      <c r="O74" s="6">
        <f>IF(OR(G74="",F74="",F74="One-Time"),"",EDATE(G74,IF(F74="Monthly",1,IF(F74="Quarterly",3,IF(F74="Semi-Annual",6,12)))))</f>
        <v/>
      </c>
      <c r="P74" s="4">
        <f>IF(OR(I74="",L74&lt;&gt;"",M74="Complete"),"",I74-TODAY())</f>
        <v/>
      </c>
      <c r="Q74" s="4">
        <f>IF(OR(K74="",L74&lt;&gt;"",M74="Complete"),"",K74-TODAY())</f>
        <v/>
      </c>
      <c r="R74" s="4">
        <f>IF(AND(B74="",E74=""),"",IF(OR(G74="",H74=""),"Missing Date",IF(OR(L74&lt;&gt;"",M74="Complete"),"Delivered / Complete",IF(P74&lt;0,IF(Q74&gt;=0,"In Cure Period","Cure Expired"),IF(P74&lt;=30,"Due Soon","OK")))))</f>
        <v/>
      </c>
    </row>
    <row r="75">
      <c r="I75" s="6">
        <f>IF(OR(G75="",H75=""),"",G75+H75)</f>
        <v/>
      </c>
      <c r="K75" s="6">
        <f>IF(I75="","",I75+N(J75))</f>
        <v/>
      </c>
      <c r="O75" s="6">
        <f>IF(OR(G75="",F75="",F75="One-Time"),"",EDATE(G75,IF(F75="Monthly",1,IF(F75="Quarterly",3,IF(F75="Semi-Annual",6,12)))))</f>
        <v/>
      </c>
      <c r="P75" s="4">
        <f>IF(OR(I75="",L75&lt;&gt;"",M75="Complete"),"",I75-TODAY())</f>
        <v/>
      </c>
      <c r="Q75" s="4">
        <f>IF(OR(K75="",L75&lt;&gt;"",M75="Complete"),"",K75-TODAY())</f>
        <v/>
      </c>
      <c r="R75" s="4">
        <f>IF(AND(B75="",E75=""),"",IF(OR(G75="",H75=""),"Missing Date",IF(OR(L75&lt;&gt;"",M75="Complete"),"Delivered / Complete",IF(P75&lt;0,IF(Q75&gt;=0,"In Cure Period","Cure Expired"),IF(P75&lt;=30,"Due Soon","OK")))))</f>
        <v/>
      </c>
    </row>
    <row r="76">
      <c r="I76" s="6">
        <f>IF(OR(G76="",H76=""),"",G76+H76)</f>
        <v/>
      </c>
      <c r="K76" s="6">
        <f>IF(I76="","",I76+N(J76))</f>
        <v/>
      </c>
      <c r="O76" s="6">
        <f>IF(OR(G76="",F76="",F76="One-Time"),"",EDATE(G76,IF(F76="Monthly",1,IF(F76="Quarterly",3,IF(F76="Semi-Annual",6,12)))))</f>
        <v/>
      </c>
      <c r="P76" s="4">
        <f>IF(OR(I76="",L76&lt;&gt;"",M76="Complete"),"",I76-TODAY())</f>
        <v/>
      </c>
      <c r="Q76" s="4">
        <f>IF(OR(K76="",L76&lt;&gt;"",M76="Complete"),"",K76-TODAY())</f>
        <v/>
      </c>
      <c r="R76" s="4">
        <f>IF(AND(B76="",E76=""),"",IF(OR(G76="",H76=""),"Missing Date",IF(OR(L76&lt;&gt;"",M76="Complete"),"Delivered / Complete",IF(P76&lt;0,IF(Q76&gt;=0,"In Cure Period","Cure Expired"),IF(P76&lt;=30,"Due Soon","OK")))))</f>
        <v/>
      </c>
    </row>
    <row r="77">
      <c r="I77" s="6">
        <f>IF(OR(G77="",H77=""),"",G77+H77)</f>
        <v/>
      </c>
      <c r="K77" s="6">
        <f>IF(I77="","",I77+N(J77))</f>
        <v/>
      </c>
      <c r="O77" s="6">
        <f>IF(OR(G77="",F77="",F77="One-Time"),"",EDATE(G77,IF(F77="Monthly",1,IF(F77="Quarterly",3,IF(F77="Semi-Annual",6,12)))))</f>
        <v/>
      </c>
      <c r="P77" s="4">
        <f>IF(OR(I77="",L77&lt;&gt;"",M77="Complete"),"",I77-TODAY())</f>
        <v/>
      </c>
      <c r="Q77" s="4">
        <f>IF(OR(K77="",L77&lt;&gt;"",M77="Complete"),"",K77-TODAY())</f>
        <v/>
      </c>
      <c r="R77" s="4">
        <f>IF(AND(B77="",E77=""),"",IF(OR(G77="",H77=""),"Missing Date",IF(OR(L77&lt;&gt;"",M77="Complete"),"Delivered / Complete",IF(P77&lt;0,IF(Q77&gt;=0,"In Cure Period","Cure Expired"),IF(P77&lt;=30,"Due Soon","OK")))))</f>
        <v/>
      </c>
    </row>
    <row r="78">
      <c r="I78" s="6">
        <f>IF(OR(G78="",H78=""),"",G78+H78)</f>
        <v/>
      </c>
      <c r="K78" s="6">
        <f>IF(I78="","",I78+N(J78))</f>
        <v/>
      </c>
      <c r="O78" s="6">
        <f>IF(OR(G78="",F78="",F78="One-Time"),"",EDATE(G78,IF(F78="Monthly",1,IF(F78="Quarterly",3,IF(F78="Semi-Annual",6,12)))))</f>
        <v/>
      </c>
      <c r="P78" s="4">
        <f>IF(OR(I78="",L78&lt;&gt;"",M78="Complete"),"",I78-TODAY())</f>
        <v/>
      </c>
      <c r="Q78" s="4">
        <f>IF(OR(K78="",L78&lt;&gt;"",M78="Complete"),"",K78-TODAY())</f>
        <v/>
      </c>
      <c r="R78" s="4">
        <f>IF(AND(B78="",E78=""),"",IF(OR(G78="",H78=""),"Missing Date",IF(OR(L78&lt;&gt;"",M78="Complete"),"Delivered / Complete",IF(P78&lt;0,IF(Q78&gt;=0,"In Cure Period","Cure Expired"),IF(P78&lt;=30,"Due Soon","OK")))))</f>
        <v/>
      </c>
    </row>
    <row r="79">
      <c r="I79" s="6">
        <f>IF(OR(G79="",H79=""),"",G79+H79)</f>
        <v/>
      </c>
      <c r="K79" s="6">
        <f>IF(I79="","",I79+N(J79))</f>
        <v/>
      </c>
      <c r="O79" s="6">
        <f>IF(OR(G79="",F79="",F79="One-Time"),"",EDATE(G79,IF(F79="Monthly",1,IF(F79="Quarterly",3,IF(F79="Semi-Annual",6,12)))))</f>
        <v/>
      </c>
      <c r="P79" s="4">
        <f>IF(OR(I79="",L79&lt;&gt;"",M79="Complete"),"",I79-TODAY())</f>
        <v/>
      </c>
      <c r="Q79" s="4">
        <f>IF(OR(K79="",L79&lt;&gt;"",M79="Complete"),"",K79-TODAY())</f>
        <v/>
      </c>
      <c r="R79" s="4">
        <f>IF(AND(B79="",E79=""),"",IF(OR(G79="",H79=""),"Missing Date",IF(OR(L79&lt;&gt;"",M79="Complete"),"Delivered / Complete",IF(P79&lt;0,IF(Q79&gt;=0,"In Cure Period","Cure Expired"),IF(P79&lt;=30,"Due Soon","OK")))))</f>
        <v/>
      </c>
    </row>
    <row r="80">
      <c r="I80" s="6">
        <f>IF(OR(G80="",H80=""),"",G80+H80)</f>
        <v/>
      </c>
      <c r="K80" s="6">
        <f>IF(I80="","",I80+N(J80))</f>
        <v/>
      </c>
      <c r="O80" s="6">
        <f>IF(OR(G80="",F80="",F80="One-Time"),"",EDATE(G80,IF(F80="Monthly",1,IF(F80="Quarterly",3,IF(F80="Semi-Annual",6,12)))))</f>
        <v/>
      </c>
      <c r="P80" s="4">
        <f>IF(OR(I80="",L80&lt;&gt;"",M80="Complete"),"",I80-TODAY())</f>
        <v/>
      </c>
      <c r="Q80" s="4">
        <f>IF(OR(K80="",L80&lt;&gt;"",M80="Complete"),"",K80-TODAY())</f>
        <v/>
      </c>
      <c r="R80" s="4">
        <f>IF(AND(B80="",E80=""),"",IF(OR(G80="",H80=""),"Missing Date",IF(OR(L80&lt;&gt;"",M80="Complete"),"Delivered / Complete",IF(P80&lt;0,IF(Q80&gt;=0,"In Cure Period","Cure Expired"),IF(P80&lt;=30,"Due Soon","OK")))))</f>
        <v/>
      </c>
    </row>
    <row r="81">
      <c r="I81" s="6">
        <f>IF(OR(G81="",H81=""),"",G81+H81)</f>
        <v/>
      </c>
      <c r="K81" s="6">
        <f>IF(I81="","",I81+N(J81))</f>
        <v/>
      </c>
      <c r="O81" s="6">
        <f>IF(OR(G81="",F81="",F81="One-Time"),"",EDATE(G81,IF(F81="Monthly",1,IF(F81="Quarterly",3,IF(F81="Semi-Annual",6,12)))))</f>
        <v/>
      </c>
      <c r="P81" s="4">
        <f>IF(OR(I81="",L81&lt;&gt;"",M81="Complete"),"",I81-TODAY())</f>
        <v/>
      </c>
      <c r="Q81" s="4">
        <f>IF(OR(K81="",L81&lt;&gt;"",M81="Complete"),"",K81-TODAY())</f>
        <v/>
      </c>
      <c r="R81" s="4">
        <f>IF(AND(B81="",E81=""),"",IF(OR(G81="",H81=""),"Missing Date",IF(OR(L81&lt;&gt;"",M81="Complete"),"Delivered / Complete",IF(P81&lt;0,IF(Q81&gt;=0,"In Cure Period","Cure Expired"),IF(P81&lt;=30,"Due Soon","OK")))))</f>
        <v/>
      </c>
    </row>
    <row r="82">
      <c r="I82" s="6">
        <f>IF(OR(G82="",H82=""),"",G82+H82)</f>
        <v/>
      </c>
      <c r="K82" s="6">
        <f>IF(I82="","",I82+N(J82))</f>
        <v/>
      </c>
      <c r="O82" s="6">
        <f>IF(OR(G82="",F82="",F82="One-Time"),"",EDATE(G82,IF(F82="Monthly",1,IF(F82="Quarterly",3,IF(F82="Semi-Annual",6,12)))))</f>
        <v/>
      </c>
      <c r="P82" s="4">
        <f>IF(OR(I82="",L82&lt;&gt;"",M82="Complete"),"",I82-TODAY())</f>
        <v/>
      </c>
      <c r="Q82" s="4">
        <f>IF(OR(K82="",L82&lt;&gt;"",M82="Complete"),"",K82-TODAY())</f>
        <v/>
      </c>
      <c r="R82" s="4">
        <f>IF(AND(B82="",E82=""),"",IF(OR(G82="",H82=""),"Missing Date",IF(OR(L82&lt;&gt;"",M82="Complete"),"Delivered / Complete",IF(P82&lt;0,IF(Q82&gt;=0,"In Cure Period","Cure Expired"),IF(P82&lt;=30,"Due Soon","OK")))))</f>
        <v/>
      </c>
    </row>
    <row r="83">
      <c r="I83" s="6">
        <f>IF(OR(G83="",H83=""),"",G83+H83)</f>
        <v/>
      </c>
      <c r="K83" s="6">
        <f>IF(I83="","",I83+N(J83))</f>
        <v/>
      </c>
      <c r="O83" s="6">
        <f>IF(OR(G83="",F83="",F83="One-Time"),"",EDATE(G83,IF(F83="Monthly",1,IF(F83="Quarterly",3,IF(F83="Semi-Annual",6,12)))))</f>
        <v/>
      </c>
      <c r="P83" s="4">
        <f>IF(OR(I83="",L83&lt;&gt;"",M83="Complete"),"",I83-TODAY())</f>
        <v/>
      </c>
      <c r="Q83" s="4">
        <f>IF(OR(K83="",L83&lt;&gt;"",M83="Complete"),"",K83-TODAY())</f>
        <v/>
      </c>
      <c r="R83" s="4">
        <f>IF(AND(B83="",E83=""),"",IF(OR(G83="",H83=""),"Missing Date",IF(OR(L83&lt;&gt;"",M83="Complete"),"Delivered / Complete",IF(P83&lt;0,IF(Q83&gt;=0,"In Cure Period","Cure Expired"),IF(P83&lt;=30,"Due Soon","OK")))))</f>
        <v/>
      </c>
    </row>
    <row r="84">
      <c r="I84" s="6">
        <f>IF(OR(G84="",H84=""),"",G84+H84)</f>
        <v/>
      </c>
      <c r="K84" s="6">
        <f>IF(I84="","",I84+N(J84))</f>
        <v/>
      </c>
      <c r="O84" s="6">
        <f>IF(OR(G84="",F84="",F84="One-Time"),"",EDATE(G84,IF(F84="Monthly",1,IF(F84="Quarterly",3,IF(F84="Semi-Annual",6,12)))))</f>
        <v/>
      </c>
      <c r="P84" s="4">
        <f>IF(OR(I84="",L84&lt;&gt;"",M84="Complete"),"",I84-TODAY())</f>
        <v/>
      </c>
      <c r="Q84" s="4">
        <f>IF(OR(K84="",L84&lt;&gt;"",M84="Complete"),"",K84-TODAY())</f>
        <v/>
      </c>
      <c r="R84" s="4">
        <f>IF(AND(B84="",E84=""),"",IF(OR(G84="",H84=""),"Missing Date",IF(OR(L84&lt;&gt;"",M84="Complete"),"Delivered / Complete",IF(P84&lt;0,IF(Q84&gt;=0,"In Cure Period","Cure Expired"),IF(P84&lt;=30,"Due Soon","OK")))))</f>
        <v/>
      </c>
    </row>
    <row r="85">
      <c r="I85" s="6">
        <f>IF(OR(G85="",H85=""),"",G85+H85)</f>
        <v/>
      </c>
      <c r="K85" s="6">
        <f>IF(I85="","",I85+N(J85))</f>
        <v/>
      </c>
      <c r="O85" s="6">
        <f>IF(OR(G85="",F85="",F85="One-Time"),"",EDATE(G85,IF(F85="Monthly",1,IF(F85="Quarterly",3,IF(F85="Semi-Annual",6,12)))))</f>
        <v/>
      </c>
      <c r="P85" s="4">
        <f>IF(OR(I85="",L85&lt;&gt;"",M85="Complete"),"",I85-TODAY())</f>
        <v/>
      </c>
      <c r="Q85" s="4">
        <f>IF(OR(K85="",L85&lt;&gt;"",M85="Complete"),"",K85-TODAY())</f>
        <v/>
      </c>
      <c r="R85" s="4">
        <f>IF(AND(B85="",E85=""),"",IF(OR(G85="",H85=""),"Missing Date",IF(OR(L85&lt;&gt;"",M85="Complete"),"Delivered / Complete",IF(P85&lt;0,IF(Q85&gt;=0,"In Cure Period","Cure Expired"),IF(P85&lt;=30,"Due Soon","OK")))))</f>
        <v/>
      </c>
    </row>
    <row r="86">
      <c r="I86" s="6">
        <f>IF(OR(G86="",H86=""),"",G86+H86)</f>
        <v/>
      </c>
      <c r="K86" s="6">
        <f>IF(I86="","",I86+N(J86))</f>
        <v/>
      </c>
      <c r="O86" s="6">
        <f>IF(OR(G86="",F86="",F86="One-Time"),"",EDATE(G86,IF(F86="Monthly",1,IF(F86="Quarterly",3,IF(F86="Semi-Annual",6,12)))))</f>
        <v/>
      </c>
      <c r="P86" s="4">
        <f>IF(OR(I86="",L86&lt;&gt;"",M86="Complete"),"",I86-TODAY())</f>
        <v/>
      </c>
      <c r="Q86" s="4">
        <f>IF(OR(K86="",L86&lt;&gt;"",M86="Complete"),"",K86-TODAY())</f>
        <v/>
      </c>
      <c r="R86" s="4">
        <f>IF(AND(B86="",E86=""),"",IF(OR(G86="",H86=""),"Missing Date",IF(OR(L86&lt;&gt;"",M86="Complete"),"Delivered / Complete",IF(P86&lt;0,IF(Q86&gt;=0,"In Cure Period","Cure Expired"),IF(P86&lt;=30,"Due Soon","OK")))))</f>
        <v/>
      </c>
    </row>
    <row r="87">
      <c r="I87" s="6">
        <f>IF(OR(G87="",H87=""),"",G87+H87)</f>
        <v/>
      </c>
      <c r="K87" s="6">
        <f>IF(I87="","",I87+N(J87))</f>
        <v/>
      </c>
      <c r="O87" s="6">
        <f>IF(OR(G87="",F87="",F87="One-Time"),"",EDATE(G87,IF(F87="Monthly",1,IF(F87="Quarterly",3,IF(F87="Semi-Annual",6,12)))))</f>
        <v/>
      </c>
      <c r="P87" s="4">
        <f>IF(OR(I87="",L87&lt;&gt;"",M87="Complete"),"",I87-TODAY())</f>
        <v/>
      </c>
      <c r="Q87" s="4">
        <f>IF(OR(K87="",L87&lt;&gt;"",M87="Complete"),"",K87-TODAY())</f>
        <v/>
      </c>
      <c r="R87" s="4">
        <f>IF(AND(B87="",E87=""),"",IF(OR(G87="",H87=""),"Missing Date",IF(OR(L87&lt;&gt;"",M87="Complete"),"Delivered / Complete",IF(P87&lt;0,IF(Q87&gt;=0,"In Cure Period","Cure Expired"),IF(P87&lt;=30,"Due Soon","OK")))))</f>
        <v/>
      </c>
    </row>
    <row r="88">
      <c r="I88" s="6">
        <f>IF(OR(G88="",H88=""),"",G88+H88)</f>
        <v/>
      </c>
      <c r="K88" s="6">
        <f>IF(I88="","",I88+N(J88))</f>
        <v/>
      </c>
      <c r="O88" s="6">
        <f>IF(OR(G88="",F88="",F88="One-Time"),"",EDATE(G88,IF(F88="Monthly",1,IF(F88="Quarterly",3,IF(F88="Semi-Annual",6,12)))))</f>
        <v/>
      </c>
      <c r="P88" s="4">
        <f>IF(OR(I88="",L88&lt;&gt;"",M88="Complete"),"",I88-TODAY())</f>
        <v/>
      </c>
      <c r="Q88" s="4">
        <f>IF(OR(K88="",L88&lt;&gt;"",M88="Complete"),"",K88-TODAY())</f>
        <v/>
      </c>
      <c r="R88" s="4">
        <f>IF(AND(B88="",E88=""),"",IF(OR(G88="",H88=""),"Missing Date",IF(OR(L88&lt;&gt;"",M88="Complete"),"Delivered / Complete",IF(P88&lt;0,IF(Q88&gt;=0,"In Cure Period","Cure Expired"),IF(P88&lt;=30,"Due Soon","OK")))))</f>
        <v/>
      </c>
    </row>
    <row r="89">
      <c r="I89" s="6">
        <f>IF(OR(G89="",H89=""),"",G89+H89)</f>
        <v/>
      </c>
      <c r="K89" s="6">
        <f>IF(I89="","",I89+N(J89))</f>
        <v/>
      </c>
      <c r="O89" s="6">
        <f>IF(OR(G89="",F89="",F89="One-Time"),"",EDATE(G89,IF(F89="Monthly",1,IF(F89="Quarterly",3,IF(F89="Semi-Annual",6,12)))))</f>
        <v/>
      </c>
      <c r="P89" s="4">
        <f>IF(OR(I89="",L89&lt;&gt;"",M89="Complete"),"",I89-TODAY())</f>
        <v/>
      </c>
      <c r="Q89" s="4">
        <f>IF(OR(K89="",L89&lt;&gt;"",M89="Complete"),"",K89-TODAY())</f>
        <v/>
      </c>
      <c r="R89" s="4">
        <f>IF(AND(B89="",E89=""),"",IF(OR(G89="",H89=""),"Missing Date",IF(OR(L89&lt;&gt;"",M89="Complete"),"Delivered / Complete",IF(P89&lt;0,IF(Q89&gt;=0,"In Cure Period","Cure Expired"),IF(P89&lt;=30,"Due Soon","OK")))))</f>
        <v/>
      </c>
    </row>
    <row r="90">
      <c r="I90" s="6">
        <f>IF(OR(G90="",H90=""),"",G90+H90)</f>
        <v/>
      </c>
      <c r="K90" s="6">
        <f>IF(I90="","",I90+N(J90))</f>
        <v/>
      </c>
      <c r="O90" s="6">
        <f>IF(OR(G90="",F90="",F90="One-Time"),"",EDATE(G90,IF(F90="Monthly",1,IF(F90="Quarterly",3,IF(F90="Semi-Annual",6,12)))))</f>
        <v/>
      </c>
      <c r="P90" s="4">
        <f>IF(OR(I90="",L90&lt;&gt;"",M90="Complete"),"",I90-TODAY())</f>
        <v/>
      </c>
      <c r="Q90" s="4">
        <f>IF(OR(K90="",L90&lt;&gt;"",M90="Complete"),"",K90-TODAY())</f>
        <v/>
      </c>
      <c r="R90" s="4">
        <f>IF(AND(B90="",E90=""),"",IF(OR(G90="",H90=""),"Missing Date",IF(OR(L90&lt;&gt;"",M90="Complete"),"Delivered / Complete",IF(P90&lt;0,IF(Q90&gt;=0,"In Cure Period","Cure Expired"),IF(P90&lt;=30,"Due Soon","OK")))))</f>
        <v/>
      </c>
    </row>
    <row r="91">
      <c r="I91" s="6">
        <f>IF(OR(G91="",H91=""),"",G91+H91)</f>
        <v/>
      </c>
      <c r="K91" s="6">
        <f>IF(I91="","",I91+N(J91))</f>
        <v/>
      </c>
      <c r="O91" s="6">
        <f>IF(OR(G91="",F91="",F91="One-Time"),"",EDATE(G91,IF(F91="Monthly",1,IF(F91="Quarterly",3,IF(F91="Semi-Annual",6,12)))))</f>
        <v/>
      </c>
      <c r="P91" s="4">
        <f>IF(OR(I91="",L91&lt;&gt;"",M91="Complete"),"",I91-TODAY())</f>
        <v/>
      </c>
      <c r="Q91" s="4">
        <f>IF(OR(K91="",L91&lt;&gt;"",M91="Complete"),"",K91-TODAY())</f>
        <v/>
      </c>
      <c r="R91" s="4">
        <f>IF(AND(B91="",E91=""),"",IF(OR(G91="",H91=""),"Missing Date",IF(OR(L91&lt;&gt;"",M91="Complete"),"Delivered / Complete",IF(P91&lt;0,IF(Q91&gt;=0,"In Cure Period","Cure Expired"),IF(P91&lt;=30,"Due Soon","OK")))))</f>
        <v/>
      </c>
    </row>
    <row r="92">
      <c r="I92" s="6">
        <f>IF(OR(G92="",H92=""),"",G92+H92)</f>
        <v/>
      </c>
      <c r="K92" s="6">
        <f>IF(I92="","",I92+N(J92))</f>
        <v/>
      </c>
      <c r="O92" s="6">
        <f>IF(OR(G92="",F92="",F92="One-Time"),"",EDATE(G92,IF(F92="Monthly",1,IF(F92="Quarterly",3,IF(F92="Semi-Annual",6,12)))))</f>
        <v/>
      </c>
      <c r="P92" s="4">
        <f>IF(OR(I92="",L92&lt;&gt;"",M92="Complete"),"",I92-TODAY())</f>
        <v/>
      </c>
      <c r="Q92" s="4">
        <f>IF(OR(K92="",L92&lt;&gt;"",M92="Complete"),"",K92-TODAY())</f>
        <v/>
      </c>
      <c r="R92" s="4">
        <f>IF(AND(B92="",E92=""),"",IF(OR(G92="",H92=""),"Missing Date",IF(OR(L92&lt;&gt;"",M92="Complete"),"Delivered / Complete",IF(P92&lt;0,IF(Q92&gt;=0,"In Cure Period","Cure Expired"),IF(P92&lt;=30,"Due Soon","OK")))))</f>
        <v/>
      </c>
    </row>
    <row r="93">
      <c r="I93" s="6">
        <f>IF(OR(G93="",H93=""),"",G93+H93)</f>
        <v/>
      </c>
      <c r="K93" s="6">
        <f>IF(I93="","",I93+N(J93))</f>
        <v/>
      </c>
      <c r="O93" s="6">
        <f>IF(OR(G93="",F93="",F93="One-Time"),"",EDATE(G93,IF(F93="Monthly",1,IF(F93="Quarterly",3,IF(F93="Semi-Annual",6,12)))))</f>
        <v/>
      </c>
      <c r="P93" s="4">
        <f>IF(OR(I93="",L93&lt;&gt;"",M93="Complete"),"",I93-TODAY())</f>
        <v/>
      </c>
      <c r="Q93" s="4">
        <f>IF(OR(K93="",L93&lt;&gt;"",M93="Complete"),"",K93-TODAY())</f>
        <v/>
      </c>
      <c r="R93" s="4">
        <f>IF(AND(B93="",E93=""),"",IF(OR(G93="",H93=""),"Missing Date",IF(OR(L93&lt;&gt;"",M93="Complete"),"Delivered / Complete",IF(P93&lt;0,IF(Q93&gt;=0,"In Cure Period","Cure Expired"),IF(P93&lt;=30,"Due Soon","OK")))))</f>
        <v/>
      </c>
    </row>
    <row r="94">
      <c r="I94" s="6">
        <f>IF(OR(G94="",H94=""),"",G94+H94)</f>
        <v/>
      </c>
      <c r="K94" s="6">
        <f>IF(I94="","",I94+N(J94))</f>
        <v/>
      </c>
      <c r="O94" s="6">
        <f>IF(OR(G94="",F94="",F94="One-Time"),"",EDATE(G94,IF(F94="Monthly",1,IF(F94="Quarterly",3,IF(F94="Semi-Annual",6,12)))))</f>
        <v/>
      </c>
      <c r="P94" s="4">
        <f>IF(OR(I94="",L94&lt;&gt;"",M94="Complete"),"",I94-TODAY())</f>
        <v/>
      </c>
      <c r="Q94" s="4">
        <f>IF(OR(K94="",L94&lt;&gt;"",M94="Complete"),"",K94-TODAY())</f>
        <v/>
      </c>
      <c r="R94" s="4">
        <f>IF(AND(B94="",E94=""),"",IF(OR(G94="",H94=""),"Missing Date",IF(OR(L94&lt;&gt;"",M94="Complete"),"Delivered / Complete",IF(P94&lt;0,IF(Q94&gt;=0,"In Cure Period","Cure Expired"),IF(P94&lt;=30,"Due Soon","OK")))))</f>
        <v/>
      </c>
    </row>
    <row r="95">
      <c r="I95" s="6">
        <f>IF(OR(G95="",H95=""),"",G95+H95)</f>
        <v/>
      </c>
      <c r="K95" s="6">
        <f>IF(I95="","",I95+N(J95))</f>
        <v/>
      </c>
      <c r="O95" s="6">
        <f>IF(OR(G95="",F95="",F95="One-Time"),"",EDATE(G95,IF(F95="Monthly",1,IF(F95="Quarterly",3,IF(F95="Semi-Annual",6,12)))))</f>
        <v/>
      </c>
      <c r="P95" s="4">
        <f>IF(OR(I95="",L95&lt;&gt;"",M95="Complete"),"",I95-TODAY())</f>
        <v/>
      </c>
      <c r="Q95" s="4">
        <f>IF(OR(K95="",L95&lt;&gt;"",M95="Complete"),"",K95-TODAY())</f>
        <v/>
      </c>
      <c r="R95" s="4">
        <f>IF(AND(B95="",E95=""),"",IF(OR(G95="",H95=""),"Missing Date",IF(OR(L95&lt;&gt;"",M95="Complete"),"Delivered / Complete",IF(P95&lt;0,IF(Q95&gt;=0,"In Cure Period","Cure Expired"),IF(P95&lt;=30,"Due Soon","OK")))))</f>
        <v/>
      </c>
    </row>
    <row r="96">
      <c r="I96" s="6">
        <f>IF(OR(G96="",H96=""),"",G96+H96)</f>
        <v/>
      </c>
      <c r="K96" s="6">
        <f>IF(I96="","",I96+N(J96))</f>
        <v/>
      </c>
      <c r="O96" s="6">
        <f>IF(OR(G96="",F96="",F96="One-Time"),"",EDATE(G96,IF(F96="Monthly",1,IF(F96="Quarterly",3,IF(F96="Semi-Annual",6,12)))))</f>
        <v/>
      </c>
      <c r="P96" s="4">
        <f>IF(OR(I96="",L96&lt;&gt;"",M96="Complete"),"",I96-TODAY())</f>
        <v/>
      </c>
      <c r="Q96" s="4">
        <f>IF(OR(K96="",L96&lt;&gt;"",M96="Complete"),"",K96-TODAY())</f>
        <v/>
      </c>
      <c r="R96" s="4">
        <f>IF(AND(B96="",E96=""),"",IF(OR(G96="",H96=""),"Missing Date",IF(OR(L96&lt;&gt;"",M96="Complete"),"Delivered / Complete",IF(P96&lt;0,IF(Q96&gt;=0,"In Cure Period","Cure Expired"),IF(P96&lt;=30,"Due Soon","OK")))))</f>
        <v/>
      </c>
    </row>
    <row r="97">
      <c r="I97" s="6">
        <f>IF(OR(G97="",H97=""),"",G97+H97)</f>
        <v/>
      </c>
      <c r="K97" s="6">
        <f>IF(I97="","",I97+N(J97))</f>
        <v/>
      </c>
      <c r="O97" s="6">
        <f>IF(OR(G97="",F97="",F97="One-Time"),"",EDATE(G97,IF(F97="Monthly",1,IF(F97="Quarterly",3,IF(F97="Semi-Annual",6,12)))))</f>
        <v/>
      </c>
      <c r="P97" s="4">
        <f>IF(OR(I97="",L97&lt;&gt;"",M97="Complete"),"",I97-TODAY())</f>
        <v/>
      </c>
      <c r="Q97" s="4">
        <f>IF(OR(K97="",L97&lt;&gt;"",M97="Complete"),"",K97-TODAY())</f>
        <v/>
      </c>
      <c r="R97" s="4">
        <f>IF(AND(B97="",E97=""),"",IF(OR(G97="",H97=""),"Missing Date",IF(OR(L97&lt;&gt;"",M97="Complete"),"Delivered / Complete",IF(P97&lt;0,IF(Q97&gt;=0,"In Cure Period","Cure Expired"),IF(P97&lt;=30,"Due Soon","OK")))))</f>
        <v/>
      </c>
    </row>
    <row r="98">
      <c r="I98" s="6">
        <f>IF(OR(G98="",H98=""),"",G98+H98)</f>
        <v/>
      </c>
      <c r="K98" s="6">
        <f>IF(I98="","",I98+N(J98))</f>
        <v/>
      </c>
      <c r="O98" s="6">
        <f>IF(OR(G98="",F98="",F98="One-Time"),"",EDATE(G98,IF(F98="Monthly",1,IF(F98="Quarterly",3,IF(F98="Semi-Annual",6,12)))))</f>
        <v/>
      </c>
      <c r="P98" s="4">
        <f>IF(OR(I98="",L98&lt;&gt;"",M98="Complete"),"",I98-TODAY())</f>
        <v/>
      </c>
      <c r="Q98" s="4">
        <f>IF(OR(K98="",L98&lt;&gt;"",M98="Complete"),"",K98-TODAY())</f>
        <v/>
      </c>
      <c r="R98" s="4">
        <f>IF(AND(B98="",E98=""),"",IF(OR(G98="",H98=""),"Missing Date",IF(OR(L98&lt;&gt;"",M98="Complete"),"Delivered / Complete",IF(P98&lt;0,IF(Q98&gt;=0,"In Cure Period","Cure Expired"),IF(P98&lt;=30,"Due Soon","OK")))))</f>
        <v/>
      </c>
    </row>
    <row r="99">
      <c r="I99" s="6">
        <f>IF(OR(G99="",H99=""),"",G99+H99)</f>
        <v/>
      </c>
      <c r="K99" s="6">
        <f>IF(I99="","",I99+N(J99))</f>
        <v/>
      </c>
      <c r="O99" s="6">
        <f>IF(OR(G99="",F99="",F99="One-Time"),"",EDATE(G99,IF(F99="Monthly",1,IF(F99="Quarterly",3,IF(F99="Semi-Annual",6,12)))))</f>
        <v/>
      </c>
      <c r="P99" s="4">
        <f>IF(OR(I99="",L99&lt;&gt;"",M99="Complete"),"",I99-TODAY())</f>
        <v/>
      </c>
      <c r="Q99" s="4">
        <f>IF(OR(K99="",L99&lt;&gt;"",M99="Complete"),"",K99-TODAY())</f>
        <v/>
      </c>
      <c r="R99" s="4">
        <f>IF(AND(B99="",E99=""),"",IF(OR(G99="",H99=""),"Missing Date",IF(OR(L99&lt;&gt;"",M99="Complete"),"Delivered / Complete",IF(P99&lt;0,IF(Q99&gt;=0,"In Cure Period","Cure Expired"),IF(P99&lt;=30,"Due Soon","OK")))))</f>
        <v/>
      </c>
    </row>
    <row r="100">
      <c r="I100" s="6">
        <f>IF(OR(G100="",H100=""),"",G100+H100)</f>
        <v/>
      </c>
      <c r="K100" s="6">
        <f>IF(I100="","",I100+N(J100))</f>
        <v/>
      </c>
      <c r="O100" s="6">
        <f>IF(OR(G100="",F100="",F100="One-Time"),"",EDATE(G100,IF(F100="Monthly",1,IF(F100="Quarterly",3,IF(F100="Semi-Annual",6,12)))))</f>
        <v/>
      </c>
      <c r="P100" s="4">
        <f>IF(OR(I100="",L100&lt;&gt;"",M100="Complete"),"",I100-TODAY())</f>
        <v/>
      </c>
      <c r="Q100" s="4">
        <f>IF(OR(K100="",L100&lt;&gt;"",M100="Complete"),"",K100-TODAY())</f>
        <v/>
      </c>
      <c r="R100" s="4">
        <f>IF(AND(B100="",E100=""),"",IF(OR(G100="",H100=""),"Missing Date",IF(OR(L100&lt;&gt;"",M100="Complete"),"Delivered / Complete",IF(P100&lt;0,IF(Q100&gt;=0,"In Cure Period","Cure Expired"),IF(P100&lt;=30,"Due Soon","OK")))))</f>
        <v/>
      </c>
    </row>
    <row r="101">
      <c r="I101" s="6">
        <f>IF(OR(G101="",H101=""),"",G101+H101)</f>
        <v/>
      </c>
      <c r="K101" s="6">
        <f>IF(I101="","",I101+N(J101))</f>
        <v/>
      </c>
      <c r="O101" s="6">
        <f>IF(OR(G101="",F101="",F101="One-Time"),"",EDATE(G101,IF(F101="Monthly",1,IF(F101="Quarterly",3,IF(F101="Semi-Annual",6,12)))))</f>
        <v/>
      </c>
      <c r="P101" s="4">
        <f>IF(OR(I101="",L101&lt;&gt;"",M101="Complete"),"",I101-TODAY())</f>
        <v/>
      </c>
      <c r="Q101" s="4">
        <f>IF(OR(K101="",L101&lt;&gt;"",M101="Complete"),"",K101-TODAY())</f>
        <v/>
      </c>
      <c r="R101" s="4">
        <f>IF(AND(B101="",E101=""),"",IF(OR(G101="",H101=""),"Missing Date",IF(OR(L101&lt;&gt;"",M101="Complete"),"Delivered / Complete",IF(P101&lt;0,IF(Q101&gt;=0,"In Cure Period","Cure Expired"),IF(P101&lt;=30,"Due Soon","OK")))))</f>
        <v/>
      </c>
    </row>
    <row r="102">
      <c r="I102" s="6">
        <f>IF(OR(G102="",H102=""),"",G102+H102)</f>
        <v/>
      </c>
      <c r="K102" s="6">
        <f>IF(I102="","",I102+N(J102))</f>
        <v/>
      </c>
      <c r="O102" s="6">
        <f>IF(OR(G102="",F102="",F102="One-Time"),"",EDATE(G102,IF(F102="Monthly",1,IF(F102="Quarterly",3,IF(F102="Semi-Annual",6,12)))))</f>
        <v/>
      </c>
      <c r="P102" s="4">
        <f>IF(OR(I102="",L102&lt;&gt;"",M102="Complete"),"",I102-TODAY())</f>
        <v/>
      </c>
      <c r="Q102" s="4">
        <f>IF(OR(K102="",L102&lt;&gt;"",M102="Complete"),"",K102-TODAY())</f>
        <v/>
      </c>
      <c r="R102" s="4">
        <f>IF(AND(B102="",E102=""),"",IF(OR(G102="",H102=""),"Missing Date",IF(OR(L102&lt;&gt;"",M102="Complete"),"Delivered / Complete",IF(P102&lt;0,IF(Q102&gt;=0,"In Cure Period","Cure Expired"),IF(P102&lt;=30,"Due Soon","OK")))))</f>
        <v/>
      </c>
    </row>
    <row r="103">
      <c r="I103" s="6">
        <f>IF(OR(G103="",H103=""),"",G103+H103)</f>
        <v/>
      </c>
      <c r="K103" s="6">
        <f>IF(I103="","",I103+N(J103))</f>
        <v/>
      </c>
      <c r="O103" s="6">
        <f>IF(OR(G103="",F103="",F103="One-Time"),"",EDATE(G103,IF(F103="Monthly",1,IF(F103="Quarterly",3,IF(F103="Semi-Annual",6,12)))))</f>
        <v/>
      </c>
      <c r="P103" s="4">
        <f>IF(OR(I103="",L103&lt;&gt;"",M103="Complete"),"",I103-TODAY())</f>
        <v/>
      </c>
      <c r="Q103" s="4">
        <f>IF(OR(K103="",L103&lt;&gt;"",M103="Complete"),"",K103-TODAY())</f>
        <v/>
      </c>
      <c r="R103" s="4">
        <f>IF(AND(B103="",E103=""),"",IF(OR(G103="",H103=""),"Missing Date",IF(OR(L103&lt;&gt;"",M103="Complete"),"Delivered / Complete",IF(P103&lt;0,IF(Q103&gt;=0,"In Cure Period","Cure Expired"),IF(P103&lt;=30,"Due Soon","OK")))))</f>
        <v/>
      </c>
    </row>
    <row r="104">
      <c r="I104" s="6">
        <f>IF(OR(G104="",H104=""),"",G104+H104)</f>
        <v/>
      </c>
      <c r="K104" s="6">
        <f>IF(I104="","",I104+N(J104))</f>
        <v/>
      </c>
      <c r="O104" s="6">
        <f>IF(OR(G104="",F104="",F104="One-Time"),"",EDATE(G104,IF(F104="Monthly",1,IF(F104="Quarterly",3,IF(F104="Semi-Annual",6,12)))))</f>
        <v/>
      </c>
      <c r="P104" s="4">
        <f>IF(OR(I104="",L104&lt;&gt;"",M104="Complete"),"",I104-TODAY())</f>
        <v/>
      </c>
      <c r="Q104" s="4">
        <f>IF(OR(K104="",L104&lt;&gt;"",M104="Complete"),"",K104-TODAY())</f>
        <v/>
      </c>
      <c r="R104" s="4">
        <f>IF(AND(B104="",E104=""),"",IF(OR(G104="",H104=""),"Missing Date",IF(OR(L104&lt;&gt;"",M104="Complete"),"Delivered / Complete",IF(P104&lt;0,IF(Q104&gt;=0,"In Cure Period","Cure Expired"),IF(P104&lt;=30,"Due Soon","OK")))))</f>
        <v/>
      </c>
    </row>
    <row r="105">
      <c r="I105" s="6">
        <f>IF(OR(G105="",H105=""),"",G105+H105)</f>
        <v/>
      </c>
      <c r="K105" s="6">
        <f>IF(I105="","",I105+N(J105))</f>
        <v/>
      </c>
      <c r="O105" s="6">
        <f>IF(OR(G105="",F105="",F105="One-Time"),"",EDATE(G105,IF(F105="Monthly",1,IF(F105="Quarterly",3,IF(F105="Semi-Annual",6,12)))))</f>
        <v/>
      </c>
      <c r="P105" s="4">
        <f>IF(OR(I105="",L105&lt;&gt;"",M105="Complete"),"",I105-TODAY())</f>
        <v/>
      </c>
      <c r="Q105" s="4">
        <f>IF(OR(K105="",L105&lt;&gt;"",M105="Complete"),"",K105-TODAY())</f>
        <v/>
      </c>
      <c r="R105" s="4">
        <f>IF(AND(B105="",E105=""),"",IF(OR(G105="",H105=""),"Missing Date",IF(OR(L105&lt;&gt;"",M105="Complete"),"Delivered / Complete",IF(P105&lt;0,IF(Q105&gt;=0,"In Cure Period","Cure Expired"),IF(P105&lt;=30,"Due Soon","OK")))))</f>
        <v/>
      </c>
    </row>
    <row r="106">
      <c r="I106" s="6">
        <f>IF(OR(G106="",H106=""),"",G106+H106)</f>
        <v/>
      </c>
      <c r="K106" s="6">
        <f>IF(I106="","",I106+N(J106))</f>
        <v/>
      </c>
      <c r="O106" s="6">
        <f>IF(OR(G106="",F106="",F106="One-Time"),"",EDATE(G106,IF(F106="Monthly",1,IF(F106="Quarterly",3,IF(F106="Semi-Annual",6,12)))))</f>
        <v/>
      </c>
      <c r="P106" s="4">
        <f>IF(OR(I106="",L106&lt;&gt;"",M106="Complete"),"",I106-TODAY())</f>
        <v/>
      </c>
      <c r="Q106" s="4">
        <f>IF(OR(K106="",L106&lt;&gt;"",M106="Complete"),"",K106-TODAY())</f>
        <v/>
      </c>
      <c r="R106" s="4">
        <f>IF(AND(B106="",E106=""),"",IF(OR(G106="",H106=""),"Missing Date",IF(OR(L106&lt;&gt;"",M106="Complete"),"Delivered / Complete",IF(P106&lt;0,IF(Q106&gt;=0,"In Cure Period","Cure Expired"),IF(P106&lt;=30,"Due Soon","OK")))))</f>
        <v/>
      </c>
    </row>
    <row r="107">
      <c r="I107" s="6">
        <f>IF(OR(G107="",H107=""),"",G107+H107)</f>
        <v/>
      </c>
      <c r="K107" s="6">
        <f>IF(I107="","",I107+N(J107))</f>
        <v/>
      </c>
      <c r="O107" s="6">
        <f>IF(OR(G107="",F107="",F107="One-Time"),"",EDATE(G107,IF(F107="Monthly",1,IF(F107="Quarterly",3,IF(F107="Semi-Annual",6,12)))))</f>
        <v/>
      </c>
      <c r="P107" s="4">
        <f>IF(OR(I107="",L107&lt;&gt;"",M107="Complete"),"",I107-TODAY())</f>
        <v/>
      </c>
      <c r="Q107" s="4">
        <f>IF(OR(K107="",L107&lt;&gt;"",M107="Complete"),"",K107-TODAY())</f>
        <v/>
      </c>
      <c r="R107" s="4">
        <f>IF(AND(B107="",E107=""),"",IF(OR(G107="",H107=""),"Missing Date",IF(OR(L107&lt;&gt;"",M107="Complete"),"Delivered / Complete",IF(P107&lt;0,IF(Q107&gt;=0,"In Cure Period","Cure Expired"),IF(P107&lt;=30,"Due Soon","OK")))))</f>
        <v/>
      </c>
    </row>
    <row r="108">
      <c r="I108" s="6">
        <f>IF(OR(G108="",H108=""),"",G108+H108)</f>
        <v/>
      </c>
      <c r="K108" s="6">
        <f>IF(I108="","",I108+N(J108))</f>
        <v/>
      </c>
      <c r="O108" s="6">
        <f>IF(OR(G108="",F108="",F108="One-Time"),"",EDATE(G108,IF(F108="Monthly",1,IF(F108="Quarterly",3,IF(F108="Semi-Annual",6,12)))))</f>
        <v/>
      </c>
      <c r="P108" s="4">
        <f>IF(OR(I108="",L108&lt;&gt;"",M108="Complete"),"",I108-TODAY())</f>
        <v/>
      </c>
      <c r="Q108" s="4">
        <f>IF(OR(K108="",L108&lt;&gt;"",M108="Complete"),"",K108-TODAY())</f>
        <v/>
      </c>
      <c r="R108" s="4">
        <f>IF(AND(B108="",E108=""),"",IF(OR(G108="",H108=""),"Missing Date",IF(OR(L108&lt;&gt;"",M108="Complete"),"Delivered / Complete",IF(P108&lt;0,IF(Q108&gt;=0,"In Cure Period","Cure Expired"),IF(P108&lt;=30,"Due Soon","OK")))))</f>
        <v/>
      </c>
    </row>
    <row r="109">
      <c r="I109" s="6">
        <f>IF(OR(G109="",H109=""),"",G109+H109)</f>
        <v/>
      </c>
      <c r="K109" s="6">
        <f>IF(I109="","",I109+N(J109))</f>
        <v/>
      </c>
      <c r="O109" s="6">
        <f>IF(OR(G109="",F109="",F109="One-Time"),"",EDATE(G109,IF(F109="Monthly",1,IF(F109="Quarterly",3,IF(F109="Semi-Annual",6,12)))))</f>
        <v/>
      </c>
      <c r="P109" s="4">
        <f>IF(OR(I109="",L109&lt;&gt;"",M109="Complete"),"",I109-TODAY())</f>
        <v/>
      </c>
      <c r="Q109" s="4">
        <f>IF(OR(K109="",L109&lt;&gt;"",M109="Complete"),"",K109-TODAY())</f>
        <v/>
      </c>
      <c r="R109" s="4">
        <f>IF(AND(B109="",E109=""),"",IF(OR(G109="",H109=""),"Missing Date",IF(OR(L109&lt;&gt;"",M109="Complete"),"Delivered / Complete",IF(P109&lt;0,IF(Q109&gt;=0,"In Cure Period","Cure Expired"),IF(P109&lt;=30,"Due Soon","OK")))))</f>
        <v/>
      </c>
    </row>
    <row r="110">
      <c r="I110" s="6">
        <f>IF(OR(G110="",H110=""),"",G110+H110)</f>
        <v/>
      </c>
      <c r="K110" s="6">
        <f>IF(I110="","",I110+N(J110))</f>
        <v/>
      </c>
      <c r="O110" s="6">
        <f>IF(OR(G110="",F110="",F110="One-Time"),"",EDATE(G110,IF(F110="Monthly",1,IF(F110="Quarterly",3,IF(F110="Semi-Annual",6,12)))))</f>
        <v/>
      </c>
      <c r="P110" s="4">
        <f>IF(OR(I110="",L110&lt;&gt;"",M110="Complete"),"",I110-TODAY())</f>
        <v/>
      </c>
      <c r="Q110" s="4">
        <f>IF(OR(K110="",L110&lt;&gt;"",M110="Complete"),"",K110-TODAY())</f>
        <v/>
      </c>
      <c r="R110" s="4">
        <f>IF(AND(B110="",E110=""),"",IF(OR(G110="",H110=""),"Missing Date",IF(OR(L110&lt;&gt;"",M110="Complete"),"Delivered / Complete",IF(P110&lt;0,IF(Q110&gt;=0,"In Cure Period","Cure Expired"),IF(P110&lt;=30,"Due Soon","OK")))))</f>
        <v/>
      </c>
    </row>
    <row r="111">
      <c r="I111" s="6">
        <f>IF(OR(G111="",H111=""),"",G111+H111)</f>
        <v/>
      </c>
      <c r="K111" s="6">
        <f>IF(I111="","",I111+N(J111))</f>
        <v/>
      </c>
      <c r="O111" s="6">
        <f>IF(OR(G111="",F111="",F111="One-Time"),"",EDATE(G111,IF(F111="Monthly",1,IF(F111="Quarterly",3,IF(F111="Semi-Annual",6,12)))))</f>
        <v/>
      </c>
      <c r="P111" s="4">
        <f>IF(OR(I111="",L111&lt;&gt;"",M111="Complete"),"",I111-TODAY())</f>
        <v/>
      </c>
      <c r="Q111" s="4">
        <f>IF(OR(K111="",L111&lt;&gt;"",M111="Complete"),"",K111-TODAY())</f>
        <v/>
      </c>
      <c r="R111" s="4">
        <f>IF(AND(B111="",E111=""),"",IF(OR(G111="",H111=""),"Missing Date",IF(OR(L111&lt;&gt;"",M111="Complete"),"Delivered / Complete",IF(P111&lt;0,IF(Q111&gt;=0,"In Cure Period","Cure Expired"),IF(P111&lt;=30,"Due Soon","OK")))))</f>
        <v/>
      </c>
    </row>
    <row r="112">
      <c r="I112" s="6">
        <f>IF(OR(G112="",H112=""),"",G112+H112)</f>
        <v/>
      </c>
      <c r="K112" s="6">
        <f>IF(I112="","",I112+N(J112))</f>
        <v/>
      </c>
      <c r="O112" s="6">
        <f>IF(OR(G112="",F112="",F112="One-Time"),"",EDATE(G112,IF(F112="Monthly",1,IF(F112="Quarterly",3,IF(F112="Semi-Annual",6,12)))))</f>
        <v/>
      </c>
      <c r="P112" s="4">
        <f>IF(OR(I112="",L112&lt;&gt;"",M112="Complete"),"",I112-TODAY())</f>
        <v/>
      </c>
      <c r="Q112" s="4">
        <f>IF(OR(K112="",L112&lt;&gt;"",M112="Complete"),"",K112-TODAY())</f>
        <v/>
      </c>
      <c r="R112" s="4">
        <f>IF(AND(B112="",E112=""),"",IF(OR(G112="",H112=""),"Missing Date",IF(OR(L112&lt;&gt;"",M112="Complete"),"Delivered / Complete",IF(P112&lt;0,IF(Q112&gt;=0,"In Cure Period","Cure Expired"),IF(P112&lt;=30,"Due Soon","OK")))))</f>
        <v/>
      </c>
    </row>
    <row r="113">
      <c r="I113" s="6">
        <f>IF(OR(G113="",H113=""),"",G113+H113)</f>
        <v/>
      </c>
      <c r="K113" s="6">
        <f>IF(I113="","",I113+N(J113))</f>
        <v/>
      </c>
      <c r="O113" s="6">
        <f>IF(OR(G113="",F113="",F113="One-Time"),"",EDATE(G113,IF(F113="Monthly",1,IF(F113="Quarterly",3,IF(F113="Semi-Annual",6,12)))))</f>
        <v/>
      </c>
      <c r="P113" s="4">
        <f>IF(OR(I113="",L113&lt;&gt;"",M113="Complete"),"",I113-TODAY())</f>
        <v/>
      </c>
      <c r="Q113" s="4">
        <f>IF(OR(K113="",L113&lt;&gt;"",M113="Complete"),"",K113-TODAY())</f>
        <v/>
      </c>
      <c r="R113" s="4">
        <f>IF(AND(B113="",E113=""),"",IF(OR(G113="",H113=""),"Missing Date",IF(OR(L113&lt;&gt;"",M113="Complete"),"Delivered / Complete",IF(P113&lt;0,IF(Q113&gt;=0,"In Cure Period","Cure Expired"),IF(P113&lt;=30,"Due Soon","OK")))))</f>
        <v/>
      </c>
    </row>
    <row r="114">
      <c r="I114" s="6">
        <f>IF(OR(G114="",H114=""),"",G114+H114)</f>
        <v/>
      </c>
      <c r="K114" s="6">
        <f>IF(I114="","",I114+N(J114))</f>
        <v/>
      </c>
      <c r="O114" s="6">
        <f>IF(OR(G114="",F114="",F114="One-Time"),"",EDATE(G114,IF(F114="Monthly",1,IF(F114="Quarterly",3,IF(F114="Semi-Annual",6,12)))))</f>
        <v/>
      </c>
      <c r="P114" s="4">
        <f>IF(OR(I114="",L114&lt;&gt;"",M114="Complete"),"",I114-TODAY())</f>
        <v/>
      </c>
      <c r="Q114" s="4">
        <f>IF(OR(K114="",L114&lt;&gt;"",M114="Complete"),"",K114-TODAY())</f>
        <v/>
      </c>
      <c r="R114" s="4">
        <f>IF(AND(B114="",E114=""),"",IF(OR(G114="",H114=""),"Missing Date",IF(OR(L114&lt;&gt;"",M114="Complete"),"Delivered / Complete",IF(P114&lt;0,IF(Q114&gt;=0,"In Cure Period","Cure Expired"),IF(P114&lt;=30,"Due Soon","OK")))))</f>
        <v/>
      </c>
    </row>
    <row r="115">
      <c r="I115" s="6">
        <f>IF(OR(G115="",H115=""),"",G115+H115)</f>
        <v/>
      </c>
      <c r="K115" s="6">
        <f>IF(I115="","",I115+N(J115))</f>
        <v/>
      </c>
      <c r="O115" s="6">
        <f>IF(OR(G115="",F115="",F115="One-Time"),"",EDATE(G115,IF(F115="Monthly",1,IF(F115="Quarterly",3,IF(F115="Semi-Annual",6,12)))))</f>
        <v/>
      </c>
      <c r="P115" s="4">
        <f>IF(OR(I115="",L115&lt;&gt;"",M115="Complete"),"",I115-TODAY())</f>
        <v/>
      </c>
      <c r="Q115" s="4">
        <f>IF(OR(K115="",L115&lt;&gt;"",M115="Complete"),"",K115-TODAY())</f>
        <v/>
      </c>
      <c r="R115" s="4">
        <f>IF(AND(B115="",E115=""),"",IF(OR(G115="",H115=""),"Missing Date",IF(OR(L115&lt;&gt;"",M115="Complete"),"Delivered / Complete",IF(P115&lt;0,IF(Q115&gt;=0,"In Cure Period","Cure Expired"),IF(P115&lt;=30,"Due Soon","OK")))))</f>
        <v/>
      </c>
    </row>
    <row r="116">
      <c r="I116" s="6">
        <f>IF(OR(G116="",H116=""),"",G116+H116)</f>
        <v/>
      </c>
      <c r="K116" s="6">
        <f>IF(I116="","",I116+N(J116))</f>
        <v/>
      </c>
      <c r="O116" s="6">
        <f>IF(OR(G116="",F116="",F116="One-Time"),"",EDATE(G116,IF(F116="Monthly",1,IF(F116="Quarterly",3,IF(F116="Semi-Annual",6,12)))))</f>
        <v/>
      </c>
      <c r="P116" s="4">
        <f>IF(OR(I116="",L116&lt;&gt;"",M116="Complete"),"",I116-TODAY())</f>
        <v/>
      </c>
      <c r="Q116" s="4">
        <f>IF(OR(K116="",L116&lt;&gt;"",M116="Complete"),"",K116-TODAY())</f>
        <v/>
      </c>
      <c r="R116" s="4">
        <f>IF(AND(B116="",E116=""),"",IF(OR(G116="",H116=""),"Missing Date",IF(OR(L116&lt;&gt;"",M116="Complete"),"Delivered / Complete",IF(P116&lt;0,IF(Q116&gt;=0,"In Cure Period","Cure Expired"),IF(P116&lt;=30,"Due Soon","OK")))))</f>
        <v/>
      </c>
    </row>
    <row r="117">
      <c r="I117" s="6">
        <f>IF(OR(G117="",H117=""),"",G117+H117)</f>
        <v/>
      </c>
      <c r="K117" s="6">
        <f>IF(I117="","",I117+N(J117))</f>
        <v/>
      </c>
      <c r="O117" s="6">
        <f>IF(OR(G117="",F117="",F117="One-Time"),"",EDATE(G117,IF(F117="Monthly",1,IF(F117="Quarterly",3,IF(F117="Semi-Annual",6,12)))))</f>
        <v/>
      </c>
      <c r="P117" s="4">
        <f>IF(OR(I117="",L117&lt;&gt;"",M117="Complete"),"",I117-TODAY())</f>
        <v/>
      </c>
      <c r="Q117" s="4">
        <f>IF(OR(K117="",L117&lt;&gt;"",M117="Complete"),"",K117-TODAY())</f>
        <v/>
      </c>
      <c r="R117" s="4">
        <f>IF(AND(B117="",E117=""),"",IF(OR(G117="",H117=""),"Missing Date",IF(OR(L117&lt;&gt;"",M117="Complete"),"Delivered / Complete",IF(P117&lt;0,IF(Q117&gt;=0,"In Cure Period","Cure Expired"),IF(P117&lt;=30,"Due Soon","OK")))))</f>
        <v/>
      </c>
    </row>
    <row r="118">
      <c r="I118" s="6">
        <f>IF(OR(G118="",H118=""),"",G118+H118)</f>
        <v/>
      </c>
      <c r="K118" s="6">
        <f>IF(I118="","",I118+N(J118))</f>
        <v/>
      </c>
      <c r="O118" s="6">
        <f>IF(OR(G118="",F118="",F118="One-Time"),"",EDATE(G118,IF(F118="Monthly",1,IF(F118="Quarterly",3,IF(F118="Semi-Annual",6,12)))))</f>
        <v/>
      </c>
      <c r="P118" s="4">
        <f>IF(OR(I118="",L118&lt;&gt;"",M118="Complete"),"",I118-TODAY())</f>
        <v/>
      </c>
      <c r="Q118" s="4">
        <f>IF(OR(K118="",L118&lt;&gt;"",M118="Complete"),"",K118-TODAY())</f>
        <v/>
      </c>
      <c r="R118" s="4">
        <f>IF(AND(B118="",E118=""),"",IF(OR(G118="",H118=""),"Missing Date",IF(OR(L118&lt;&gt;"",M118="Complete"),"Delivered / Complete",IF(P118&lt;0,IF(Q118&gt;=0,"In Cure Period","Cure Expired"),IF(P118&lt;=30,"Due Soon","OK")))))</f>
        <v/>
      </c>
    </row>
    <row r="119">
      <c r="I119" s="6">
        <f>IF(OR(G119="",H119=""),"",G119+H119)</f>
        <v/>
      </c>
      <c r="K119" s="6">
        <f>IF(I119="","",I119+N(J119))</f>
        <v/>
      </c>
      <c r="O119" s="6">
        <f>IF(OR(G119="",F119="",F119="One-Time"),"",EDATE(G119,IF(F119="Monthly",1,IF(F119="Quarterly",3,IF(F119="Semi-Annual",6,12)))))</f>
        <v/>
      </c>
      <c r="P119" s="4">
        <f>IF(OR(I119="",L119&lt;&gt;"",M119="Complete"),"",I119-TODAY())</f>
        <v/>
      </c>
      <c r="Q119" s="4">
        <f>IF(OR(K119="",L119&lt;&gt;"",M119="Complete"),"",K119-TODAY())</f>
        <v/>
      </c>
      <c r="R119" s="4">
        <f>IF(AND(B119="",E119=""),"",IF(OR(G119="",H119=""),"Missing Date",IF(OR(L119&lt;&gt;"",M119="Complete"),"Delivered / Complete",IF(P119&lt;0,IF(Q119&gt;=0,"In Cure Period","Cure Expired"),IF(P119&lt;=30,"Due Soon","OK")))))</f>
        <v/>
      </c>
    </row>
    <row r="120">
      <c r="I120" s="6">
        <f>IF(OR(G120="",H120=""),"",G120+H120)</f>
        <v/>
      </c>
      <c r="K120" s="6">
        <f>IF(I120="","",I120+N(J120))</f>
        <v/>
      </c>
      <c r="O120" s="6">
        <f>IF(OR(G120="",F120="",F120="One-Time"),"",EDATE(G120,IF(F120="Monthly",1,IF(F120="Quarterly",3,IF(F120="Semi-Annual",6,12)))))</f>
        <v/>
      </c>
      <c r="P120" s="4">
        <f>IF(OR(I120="",L120&lt;&gt;"",M120="Complete"),"",I120-TODAY())</f>
        <v/>
      </c>
      <c r="Q120" s="4">
        <f>IF(OR(K120="",L120&lt;&gt;"",M120="Complete"),"",K120-TODAY())</f>
        <v/>
      </c>
      <c r="R120" s="4">
        <f>IF(AND(B120="",E120=""),"",IF(OR(G120="",H120=""),"Missing Date",IF(OR(L120&lt;&gt;"",M120="Complete"),"Delivered / Complete",IF(P120&lt;0,IF(Q120&gt;=0,"In Cure Period","Cure Expired"),IF(P120&lt;=30,"Due Soon","OK")))))</f>
        <v/>
      </c>
    </row>
    <row r="121">
      <c r="I121" s="6">
        <f>IF(OR(G121="",H121=""),"",G121+H121)</f>
        <v/>
      </c>
      <c r="K121" s="6">
        <f>IF(I121="","",I121+N(J121))</f>
        <v/>
      </c>
      <c r="O121" s="6">
        <f>IF(OR(G121="",F121="",F121="One-Time"),"",EDATE(G121,IF(F121="Monthly",1,IF(F121="Quarterly",3,IF(F121="Semi-Annual",6,12)))))</f>
        <v/>
      </c>
      <c r="P121" s="4">
        <f>IF(OR(I121="",L121&lt;&gt;"",M121="Complete"),"",I121-TODAY())</f>
        <v/>
      </c>
      <c r="Q121" s="4">
        <f>IF(OR(K121="",L121&lt;&gt;"",M121="Complete"),"",K121-TODAY())</f>
        <v/>
      </c>
      <c r="R121" s="4">
        <f>IF(AND(B121="",E121=""),"",IF(OR(G121="",H121=""),"Missing Date",IF(OR(L121&lt;&gt;"",M121="Complete"),"Delivered / Complete",IF(P121&lt;0,IF(Q121&gt;=0,"In Cure Period","Cure Expired"),IF(P121&lt;=30,"Due Soon","OK")))))</f>
        <v/>
      </c>
    </row>
    <row r="122">
      <c r="I122" s="6">
        <f>IF(OR(G122="",H122=""),"",G122+H122)</f>
        <v/>
      </c>
      <c r="K122" s="6">
        <f>IF(I122="","",I122+N(J122))</f>
        <v/>
      </c>
      <c r="O122" s="6">
        <f>IF(OR(G122="",F122="",F122="One-Time"),"",EDATE(G122,IF(F122="Monthly",1,IF(F122="Quarterly",3,IF(F122="Semi-Annual",6,12)))))</f>
        <v/>
      </c>
      <c r="P122" s="4">
        <f>IF(OR(I122="",L122&lt;&gt;"",M122="Complete"),"",I122-TODAY())</f>
        <v/>
      </c>
      <c r="Q122" s="4">
        <f>IF(OR(K122="",L122&lt;&gt;"",M122="Complete"),"",K122-TODAY())</f>
        <v/>
      </c>
      <c r="R122" s="4">
        <f>IF(AND(B122="",E122=""),"",IF(OR(G122="",H122=""),"Missing Date",IF(OR(L122&lt;&gt;"",M122="Complete"),"Delivered / Complete",IF(P122&lt;0,IF(Q122&gt;=0,"In Cure Period","Cure Expired"),IF(P122&lt;=30,"Due Soon","OK")))))</f>
        <v/>
      </c>
    </row>
    <row r="123">
      <c r="I123" s="6">
        <f>IF(OR(G123="",H123=""),"",G123+H123)</f>
        <v/>
      </c>
      <c r="K123" s="6">
        <f>IF(I123="","",I123+N(J123))</f>
        <v/>
      </c>
      <c r="O123" s="6">
        <f>IF(OR(G123="",F123="",F123="One-Time"),"",EDATE(G123,IF(F123="Monthly",1,IF(F123="Quarterly",3,IF(F123="Semi-Annual",6,12)))))</f>
        <v/>
      </c>
      <c r="P123" s="4">
        <f>IF(OR(I123="",L123&lt;&gt;"",M123="Complete"),"",I123-TODAY())</f>
        <v/>
      </c>
      <c r="Q123" s="4">
        <f>IF(OR(K123="",L123&lt;&gt;"",M123="Complete"),"",K123-TODAY())</f>
        <v/>
      </c>
      <c r="R123" s="4">
        <f>IF(AND(B123="",E123=""),"",IF(OR(G123="",H123=""),"Missing Date",IF(OR(L123&lt;&gt;"",M123="Complete"),"Delivered / Complete",IF(P123&lt;0,IF(Q123&gt;=0,"In Cure Period","Cure Expired"),IF(P123&lt;=30,"Due Soon","OK")))))</f>
        <v/>
      </c>
    </row>
    <row r="124">
      <c r="I124" s="6">
        <f>IF(OR(G124="",H124=""),"",G124+H124)</f>
        <v/>
      </c>
      <c r="K124" s="6">
        <f>IF(I124="","",I124+N(J124))</f>
        <v/>
      </c>
      <c r="O124" s="6">
        <f>IF(OR(G124="",F124="",F124="One-Time"),"",EDATE(G124,IF(F124="Monthly",1,IF(F124="Quarterly",3,IF(F124="Semi-Annual",6,12)))))</f>
        <v/>
      </c>
      <c r="P124" s="4">
        <f>IF(OR(I124="",L124&lt;&gt;"",M124="Complete"),"",I124-TODAY())</f>
        <v/>
      </c>
      <c r="Q124" s="4">
        <f>IF(OR(K124="",L124&lt;&gt;"",M124="Complete"),"",K124-TODAY())</f>
        <v/>
      </c>
      <c r="R124" s="4">
        <f>IF(AND(B124="",E124=""),"",IF(OR(G124="",H124=""),"Missing Date",IF(OR(L124&lt;&gt;"",M124="Complete"),"Delivered / Complete",IF(P124&lt;0,IF(Q124&gt;=0,"In Cure Period","Cure Expired"),IF(P124&lt;=30,"Due Soon","OK")))))</f>
        <v/>
      </c>
    </row>
    <row r="125">
      <c r="I125" s="6">
        <f>IF(OR(G125="",H125=""),"",G125+H125)</f>
        <v/>
      </c>
      <c r="K125" s="6">
        <f>IF(I125="","",I125+N(J125))</f>
        <v/>
      </c>
      <c r="O125" s="6">
        <f>IF(OR(G125="",F125="",F125="One-Time"),"",EDATE(G125,IF(F125="Monthly",1,IF(F125="Quarterly",3,IF(F125="Semi-Annual",6,12)))))</f>
        <v/>
      </c>
      <c r="P125" s="4">
        <f>IF(OR(I125="",L125&lt;&gt;"",M125="Complete"),"",I125-TODAY())</f>
        <v/>
      </c>
      <c r="Q125" s="4">
        <f>IF(OR(K125="",L125&lt;&gt;"",M125="Complete"),"",K125-TODAY())</f>
        <v/>
      </c>
      <c r="R125" s="4">
        <f>IF(AND(B125="",E125=""),"",IF(OR(G125="",H125=""),"Missing Date",IF(OR(L125&lt;&gt;"",M125="Complete"),"Delivered / Complete",IF(P125&lt;0,IF(Q125&gt;=0,"In Cure Period","Cure Expired"),IF(P125&lt;=30,"Due Soon","OK")))))</f>
        <v/>
      </c>
    </row>
    <row r="126">
      <c r="I126" s="6">
        <f>IF(OR(G126="",H126=""),"",G126+H126)</f>
        <v/>
      </c>
      <c r="K126" s="6">
        <f>IF(I126="","",I126+N(J126))</f>
        <v/>
      </c>
      <c r="O126" s="6">
        <f>IF(OR(G126="",F126="",F126="One-Time"),"",EDATE(G126,IF(F126="Monthly",1,IF(F126="Quarterly",3,IF(F126="Semi-Annual",6,12)))))</f>
        <v/>
      </c>
      <c r="P126" s="4">
        <f>IF(OR(I126="",L126&lt;&gt;"",M126="Complete"),"",I126-TODAY())</f>
        <v/>
      </c>
      <c r="Q126" s="4">
        <f>IF(OR(K126="",L126&lt;&gt;"",M126="Complete"),"",K126-TODAY())</f>
        <v/>
      </c>
      <c r="R126" s="4">
        <f>IF(AND(B126="",E126=""),"",IF(OR(G126="",H126=""),"Missing Date",IF(OR(L126&lt;&gt;"",M126="Complete"),"Delivered / Complete",IF(P126&lt;0,IF(Q126&gt;=0,"In Cure Period","Cure Expired"),IF(P126&lt;=30,"Due Soon","OK")))))</f>
        <v/>
      </c>
    </row>
    <row r="127">
      <c r="I127" s="6">
        <f>IF(OR(G127="",H127=""),"",G127+H127)</f>
        <v/>
      </c>
      <c r="K127" s="6">
        <f>IF(I127="","",I127+N(J127))</f>
        <v/>
      </c>
      <c r="O127" s="6">
        <f>IF(OR(G127="",F127="",F127="One-Time"),"",EDATE(G127,IF(F127="Monthly",1,IF(F127="Quarterly",3,IF(F127="Semi-Annual",6,12)))))</f>
        <v/>
      </c>
      <c r="P127" s="4">
        <f>IF(OR(I127="",L127&lt;&gt;"",M127="Complete"),"",I127-TODAY())</f>
        <v/>
      </c>
      <c r="Q127" s="4">
        <f>IF(OR(K127="",L127&lt;&gt;"",M127="Complete"),"",K127-TODAY())</f>
        <v/>
      </c>
      <c r="R127" s="4">
        <f>IF(AND(B127="",E127=""),"",IF(OR(G127="",H127=""),"Missing Date",IF(OR(L127&lt;&gt;"",M127="Complete"),"Delivered / Complete",IF(P127&lt;0,IF(Q127&gt;=0,"In Cure Period","Cure Expired"),IF(P127&lt;=30,"Due Soon","OK")))))</f>
        <v/>
      </c>
    </row>
    <row r="128">
      <c r="I128" s="6">
        <f>IF(OR(G128="",H128=""),"",G128+H128)</f>
        <v/>
      </c>
      <c r="K128" s="6">
        <f>IF(I128="","",I128+N(J128))</f>
        <v/>
      </c>
      <c r="O128" s="6">
        <f>IF(OR(G128="",F128="",F128="One-Time"),"",EDATE(G128,IF(F128="Monthly",1,IF(F128="Quarterly",3,IF(F128="Semi-Annual",6,12)))))</f>
        <v/>
      </c>
      <c r="P128" s="4">
        <f>IF(OR(I128="",L128&lt;&gt;"",M128="Complete"),"",I128-TODAY())</f>
        <v/>
      </c>
      <c r="Q128" s="4">
        <f>IF(OR(K128="",L128&lt;&gt;"",M128="Complete"),"",K128-TODAY())</f>
        <v/>
      </c>
      <c r="R128" s="4">
        <f>IF(AND(B128="",E128=""),"",IF(OR(G128="",H128=""),"Missing Date",IF(OR(L128&lt;&gt;"",M128="Complete"),"Delivered / Complete",IF(P128&lt;0,IF(Q128&gt;=0,"In Cure Period","Cure Expired"),IF(P128&lt;=30,"Due Soon","OK")))))</f>
        <v/>
      </c>
    </row>
    <row r="129">
      <c r="I129" s="6">
        <f>IF(OR(G129="",H129=""),"",G129+H129)</f>
        <v/>
      </c>
      <c r="K129" s="6">
        <f>IF(I129="","",I129+N(J129))</f>
        <v/>
      </c>
      <c r="O129" s="6">
        <f>IF(OR(G129="",F129="",F129="One-Time"),"",EDATE(G129,IF(F129="Monthly",1,IF(F129="Quarterly",3,IF(F129="Semi-Annual",6,12)))))</f>
        <v/>
      </c>
      <c r="P129" s="4">
        <f>IF(OR(I129="",L129&lt;&gt;"",M129="Complete"),"",I129-TODAY())</f>
        <v/>
      </c>
      <c r="Q129" s="4">
        <f>IF(OR(K129="",L129&lt;&gt;"",M129="Complete"),"",K129-TODAY())</f>
        <v/>
      </c>
      <c r="R129" s="4">
        <f>IF(AND(B129="",E129=""),"",IF(OR(G129="",H129=""),"Missing Date",IF(OR(L129&lt;&gt;"",M129="Complete"),"Delivered / Complete",IF(P129&lt;0,IF(Q129&gt;=0,"In Cure Period","Cure Expired"),IF(P129&lt;=30,"Due Soon","OK")))))</f>
        <v/>
      </c>
    </row>
    <row r="130">
      <c r="I130" s="6">
        <f>IF(OR(G130="",H130=""),"",G130+H130)</f>
        <v/>
      </c>
      <c r="K130" s="6">
        <f>IF(I130="","",I130+N(J130))</f>
        <v/>
      </c>
      <c r="O130" s="6">
        <f>IF(OR(G130="",F130="",F130="One-Time"),"",EDATE(G130,IF(F130="Monthly",1,IF(F130="Quarterly",3,IF(F130="Semi-Annual",6,12)))))</f>
        <v/>
      </c>
      <c r="P130" s="4">
        <f>IF(OR(I130="",L130&lt;&gt;"",M130="Complete"),"",I130-TODAY())</f>
        <v/>
      </c>
      <c r="Q130" s="4">
        <f>IF(OR(K130="",L130&lt;&gt;"",M130="Complete"),"",K130-TODAY())</f>
        <v/>
      </c>
      <c r="R130" s="4">
        <f>IF(AND(B130="",E130=""),"",IF(OR(G130="",H130=""),"Missing Date",IF(OR(L130&lt;&gt;"",M130="Complete"),"Delivered / Complete",IF(P130&lt;0,IF(Q130&gt;=0,"In Cure Period","Cure Expired"),IF(P130&lt;=30,"Due Soon","OK")))))</f>
        <v/>
      </c>
    </row>
    <row r="131">
      <c r="I131" s="6">
        <f>IF(OR(G131="",H131=""),"",G131+H131)</f>
        <v/>
      </c>
      <c r="K131" s="6">
        <f>IF(I131="","",I131+N(J131))</f>
        <v/>
      </c>
      <c r="O131" s="6">
        <f>IF(OR(G131="",F131="",F131="One-Time"),"",EDATE(G131,IF(F131="Monthly",1,IF(F131="Quarterly",3,IF(F131="Semi-Annual",6,12)))))</f>
        <v/>
      </c>
      <c r="P131" s="4">
        <f>IF(OR(I131="",L131&lt;&gt;"",M131="Complete"),"",I131-TODAY())</f>
        <v/>
      </c>
      <c r="Q131" s="4">
        <f>IF(OR(K131="",L131&lt;&gt;"",M131="Complete"),"",K131-TODAY())</f>
        <v/>
      </c>
      <c r="R131" s="4">
        <f>IF(AND(B131="",E131=""),"",IF(OR(G131="",H131=""),"Missing Date",IF(OR(L131&lt;&gt;"",M131="Complete"),"Delivered / Complete",IF(P131&lt;0,IF(Q131&gt;=0,"In Cure Period","Cure Expired"),IF(P131&lt;=30,"Due Soon","OK")))))</f>
        <v/>
      </c>
    </row>
    <row r="132">
      <c r="I132" s="6">
        <f>IF(OR(G132="",H132=""),"",G132+H132)</f>
        <v/>
      </c>
      <c r="K132" s="6">
        <f>IF(I132="","",I132+N(J132))</f>
        <v/>
      </c>
      <c r="O132" s="6">
        <f>IF(OR(G132="",F132="",F132="One-Time"),"",EDATE(G132,IF(F132="Monthly",1,IF(F132="Quarterly",3,IF(F132="Semi-Annual",6,12)))))</f>
        <v/>
      </c>
      <c r="P132" s="4">
        <f>IF(OR(I132="",L132&lt;&gt;"",M132="Complete"),"",I132-TODAY())</f>
        <v/>
      </c>
      <c r="Q132" s="4">
        <f>IF(OR(K132="",L132&lt;&gt;"",M132="Complete"),"",K132-TODAY())</f>
        <v/>
      </c>
      <c r="R132" s="4">
        <f>IF(AND(B132="",E132=""),"",IF(OR(G132="",H132=""),"Missing Date",IF(OR(L132&lt;&gt;"",M132="Complete"),"Delivered / Complete",IF(P132&lt;0,IF(Q132&gt;=0,"In Cure Period","Cure Expired"),IF(P132&lt;=30,"Due Soon","OK")))))</f>
        <v/>
      </c>
    </row>
    <row r="133">
      <c r="I133" s="6">
        <f>IF(OR(G133="",H133=""),"",G133+H133)</f>
        <v/>
      </c>
      <c r="K133" s="6">
        <f>IF(I133="","",I133+N(J133))</f>
        <v/>
      </c>
      <c r="O133" s="6">
        <f>IF(OR(G133="",F133="",F133="One-Time"),"",EDATE(G133,IF(F133="Monthly",1,IF(F133="Quarterly",3,IF(F133="Semi-Annual",6,12)))))</f>
        <v/>
      </c>
      <c r="P133" s="4">
        <f>IF(OR(I133="",L133&lt;&gt;"",M133="Complete"),"",I133-TODAY())</f>
        <v/>
      </c>
      <c r="Q133" s="4">
        <f>IF(OR(K133="",L133&lt;&gt;"",M133="Complete"),"",K133-TODAY())</f>
        <v/>
      </c>
      <c r="R133" s="4">
        <f>IF(AND(B133="",E133=""),"",IF(OR(G133="",H133=""),"Missing Date",IF(OR(L133&lt;&gt;"",M133="Complete"),"Delivered / Complete",IF(P133&lt;0,IF(Q133&gt;=0,"In Cure Period","Cure Expired"),IF(P133&lt;=30,"Due Soon","OK")))))</f>
        <v/>
      </c>
    </row>
    <row r="134">
      <c r="I134" s="6">
        <f>IF(OR(G134="",H134=""),"",G134+H134)</f>
        <v/>
      </c>
      <c r="K134" s="6">
        <f>IF(I134="","",I134+N(J134))</f>
        <v/>
      </c>
      <c r="O134" s="6">
        <f>IF(OR(G134="",F134="",F134="One-Time"),"",EDATE(G134,IF(F134="Monthly",1,IF(F134="Quarterly",3,IF(F134="Semi-Annual",6,12)))))</f>
        <v/>
      </c>
      <c r="P134" s="4">
        <f>IF(OR(I134="",L134&lt;&gt;"",M134="Complete"),"",I134-TODAY())</f>
        <v/>
      </c>
      <c r="Q134" s="4">
        <f>IF(OR(K134="",L134&lt;&gt;"",M134="Complete"),"",K134-TODAY())</f>
        <v/>
      </c>
      <c r="R134" s="4">
        <f>IF(AND(B134="",E134=""),"",IF(OR(G134="",H134=""),"Missing Date",IF(OR(L134&lt;&gt;"",M134="Complete"),"Delivered / Complete",IF(P134&lt;0,IF(Q134&gt;=0,"In Cure Period","Cure Expired"),IF(P134&lt;=30,"Due Soon","OK")))))</f>
        <v/>
      </c>
    </row>
    <row r="135">
      <c r="I135" s="6">
        <f>IF(OR(G135="",H135=""),"",G135+H135)</f>
        <v/>
      </c>
      <c r="K135" s="6">
        <f>IF(I135="","",I135+N(J135))</f>
        <v/>
      </c>
      <c r="O135" s="6">
        <f>IF(OR(G135="",F135="",F135="One-Time"),"",EDATE(G135,IF(F135="Monthly",1,IF(F135="Quarterly",3,IF(F135="Semi-Annual",6,12)))))</f>
        <v/>
      </c>
      <c r="P135" s="4">
        <f>IF(OR(I135="",L135&lt;&gt;"",M135="Complete"),"",I135-TODAY())</f>
        <v/>
      </c>
      <c r="Q135" s="4">
        <f>IF(OR(K135="",L135&lt;&gt;"",M135="Complete"),"",K135-TODAY())</f>
        <v/>
      </c>
      <c r="R135" s="4">
        <f>IF(AND(B135="",E135=""),"",IF(OR(G135="",H135=""),"Missing Date",IF(OR(L135&lt;&gt;"",M135="Complete"),"Delivered / Complete",IF(P135&lt;0,IF(Q135&gt;=0,"In Cure Period","Cure Expired"),IF(P135&lt;=30,"Due Soon","OK")))))</f>
        <v/>
      </c>
    </row>
    <row r="136">
      <c r="I136" s="6">
        <f>IF(OR(G136="",H136=""),"",G136+H136)</f>
        <v/>
      </c>
      <c r="K136" s="6">
        <f>IF(I136="","",I136+N(J136))</f>
        <v/>
      </c>
      <c r="O136" s="6">
        <f>IF(OR(G136="",F136="",F136="One-Time"),"",EDATE(G136,IF(F136="Monthly",1,IF(F136="Quarterly",3,IF(F136="Semi-Annual",6,12)))))</f>
        <v/>
      </c>
      <c r="P136" s="4">
        <f>IF(OR(I136="",L136&lt;&gt;"",M136="Complete"),"",I136-TODAY())</f>
        <v/>
      </c>
      <c r="Q136" s="4">
        <f>IF(OR(K136="",L136&lt;&gt;"",M136="Complete"),"",K136-TODAY())</f>
        <v/>
      </c>
      <c r="R136" s="4">
        <f>IF(AND(B136="",E136=""),"",IF(OR(G136="",H136=""),"Missing Date",IF(OR(L136&lt;&gt;"",M136="Complete"),"Delivered / Complete",IF(P136&lt;0,IF(Q136&gt;=0,"In Cure Period","Cure Expired"),IF(P136&lt;=30,"Due Soon","OK")))))</f>
        <v/>
      </c>
    </row>
    <row r="137">
      <c r="I137" s="6">
        <f>IF(OR(G137="",H137=""),"",G137+H137)</f>
        <v/>
      </c>
      <c r="K137" s="6">
        <f>IF(I137="","",I137+N(J137))</f>
        <v/>
      </c>
      <c r="O137" s="6">
        <f>IF(OR(G137="",F137="",F137="One-Time"),"",EDATE(G137,IF(F137="Monthly",1,IF(F137="Quarterly",3,IF(F137="Semi-Annual",6,12)))))</f>
        <v/>
      </c>
      <c r="P137" s="4">
        <f>IF(OR(I137="",L137&lt;&gt;"",M137="Complete"),"",I137-TODAY())</f>
        <v/>
      </c>
      <c r="Q137" s="4">
        <f>IF(OR(K137="",L137&lt;&gt;"",M137="Complete"),"",K137-TODAY())</f>
        <v/>
      </c>
      <c r="R137" s="4">
        <f>IF(AND(B137="",E137=""),"",IF(OR(G137="",H137=""),"Missing Date",IF(OR(L137&lt;&gt;"",M137="Complete"),"Delivered / Complete",IF(P137&lt;0,IF(Q137&gt;=0,"In Cure Period","Cure Expired"),IF(P137&lt;=30,"Due Soon","OK")))))</f>
        <v/>
      </c>
    </row>
    <row r="138">
      <c r="I138" s="6">
        <f>IF(OR(G138="",H138=""),"",G138+H138)</f>
        <v/>
      </c>
      <c r="K138" s="6">
        <f>IF(I138="","",I138+N(J138))</f>
        <v/>
      </c>
      <c r="O138" s="6">
        <f>IF(OR(G138="",F138="",F138="One-Time"),"",EDATE(G138,IF(F138="Monthly",1,IF(F138="Quarterly",3,IF(F138="Semi-Annual",6,12)))))</f>
        <v/>
      </c>
      <c r="P138" s="4">
        <f>IF(OR(I138="",L138&lt;&gt;"",M138="Complete"),"",I138-TODAY())</f>
        <v/>
      </c>
      <c r="Q138" s="4">
        <f>IF(OR(K138="",L138&lt;&gt;"",M138="Complete"),"",K138-TODAY())</f>
        <v/>
      </c>
      <c r="R138" s="4">
        <f>IF(AND(B138="",E138=""),"",IF(OR(G138="",H138=""),"Missing Date",IF(OR(L138&lt;&gt;"",M138="Complete"),"Delivered / Complete",IF(P138&lt;0,IF(Q138&gt;=0,"In Cure Period","Cure Expired"),IF(P138&lt;=30,"Due Soon","OK")))))</f>
        <v/>
      </c>
    </row>
    <row r="139">
      <c r="I139" s="6">
        <f>IF(OR(G139="",H139=""),"",G139+H139)</f>
        <v/>
      </c>
      <c r="K139" s="6">
        <f>IF(I139="","",I139+N(J139))</f>
        <v/>
      </c>
      <c r="O139" s="6">
        <f>IF(OR(G139="",F139="",F139="One-Time"),"",EDATE(G139,IF(F139="Monthly",1,IF(F139="Quarterly",3,IF(F139="Semi-Annual",6,12)))))</f>
        <v/>
      </c>
      <c r="P139" s="4">
        <f>IF(OR(I139="",L139&lt;&gt;"",M139="Complete"),"",I139-TODAY())</f>
        <v/>
      </c>
      <c r="Q139" s="4">
        <f>IF(OR(K139="",L139&lt;&gt;"",M139="Complete"),"",K139-TODAY())</f>
        <v/>
      </c>
      <c r="R139" s="4">
        <f>IF(AND(B139="",E139=""),"",IF(OR(G139="",H139=""),"Missing Date",IF(OR(L139&lt;&gt;"",M139="Complete"),"Delivered / Complete",IF(P139&lt;0,IF(Q139&gt;=0,"In Cure Period","Cure Expired"),IF(P139&lt;=30,"Due Soon","OK")))))</f>
        <v/>
      </c>
    </row>
    <row r="140">
      <c r="I140" s="6">
        <f>IF(OR(G140="",H140=""),"",G140+H140)</f>
        <v/>
      </c>
      <c r="K140" s="6">
        <f>IF(I140="","",I140+N(J140))</f>
        <v/>
      </c>
      <c r="O140" s="6">
        <f>IF(OR(G140="",F140="",F140="One-Time"),"",EDATE(G140,IF(F140="Monthly",1,IF(F140="Quarterly",3,IF(F140="Semi-Annual",6,12)))))</f>
        <v/>
      </c>
      <c r="P140" s="4">
        <f>IF(OR(I140="",L140&lt;&gt;"",M140="Complete"),"",I140-TODAY())</f>
        <v/>
      </c>
      <c r="Q140" s="4">
        <f>IF(OR(K140="",L140&lt;&gt;"",M140="Complete"),"",K140-TODAY())</f>
        <v/>
      </c>
      <c r="R140" s="4">
        <f>IF(AND(B140="",E140=""),"",IF(OR(G140="",H140=""),"Missing Date",IF(OR(L140&lt;&gt;"",M140="Complete"),"Delivered / Complete",IF(P140&lt;0,IF(Q140&gt;=0,"In Cure Period","Cure Expired"),IF(P140&lt;=30,"Due Soon","OK")))))</f>
        <v/>
      </c>
    </row>
    <row r="141">
      <c r="I141" s="6">
        <f>IF(OR(G141="",H141=""),"",G141+H141)</f>
        <v/>
      </c>
      <c r="K141" s="6">
        <f>IF(I141="","",I141+N(J141))</f>
        <v/>
      </c>
      <c r="O141" s="6">
        <f>IF(OR(G141="",F141="",F141="One-Time"),"",EDATE(G141,IF(F141="Monthly",1,IF(F141="Quarterly",3,IF(F141="Semi-Annual",6,12)))))</f>
        <v/>
      </c>
      <c r="P141" s="4">
        <f>IF(OR(I141="",L141&lt;&gt;"",M141="Complete"),"",I141-TODAY())</f>
        <v/>
      </c>
      <c r="Q141" s="4">
        <f>IF(OR(K141="",L141&lt;&gt;"",M141="Complete"),"",K141-TODAY())</f>
        <v/>
      </c>
      <c r="R141" s="4">
        <f>IF(AND(B141="",E141=""),"",IF(OR(G141="",H141=""),"Missing Date",IF(OR(L141&lt;&gt;"",M141="Complete"),"Delivered / Complete",IF(P141&lt;0,IF(Q141&gt;=0,"In Cure Period","Cure Expired"),IF(P141&lt;=30,"Due Soon","OK")))))</f>
        <v/>
      </c>
    </row>
    <row r="142">
      <c r="I142" s="6">
        <f>IF(OR(G142="",H142=""),"",G142+H142)</f>
        <v/>
      </c>
      <c r="K142" s="6">
        <f>IF(I142="","",I142+N(J142))</f>
        <v/>
      </c>
      <c r="O142" s="6">
        <f>IF(OR(G142="",F142="",F142="One-Time"),"",EDATE(G142,IF(F142="Monthly",1,IF(F142="Quarterly",3,IF(F142="Semi-Annual",6,12)))))</f>
        <v/>
      </c>
      <c r="P142" s="4">
        <f>IF(OR(I142="",L142&lt;&gt;"",M142="Complete"),"",I142-TODAY())</f>
        <v/>
      </c>
      <c r="Q142" s="4">
        <f>IF(OR(K142="",L142&lt;&gt;"",M142="Complete"),"",K142-TODAY())</f>
        <v/>
      </c>
      <c r="R142" s="4">
        <f>IF(AND(B142="",E142=""),"",IF(OR(G142="",H142=""),"Missing Date",IF(OR(L142&lt;&gt;"",M142="Complete"),"Delivered / Complete",IF(P142&lt;0,IF(Q142&gt;=0,"In Cure Period","Cure Expired"),IF(P142&lt;=30,"Due Soon","OK")))))</f>
        <v/>
      </c>
    </row>
    <row r="143">
      <c r="I143" s="6">
        <f>IF(OR(G143="",H143=""),"",G143+H143)</f>
        <v/>
      </c>
      <c r="K143" s="6">
        <f>IF(I143="","",I143+N(J143))</f>
        <v/>
      </c>
      <c r="O143" s="6">
        <f>IF(OR(G143="",F143="",F143="One-Time"),"",EDATE(G143,IF(F143="Monthly",1,IF(F143="Quarterly",3,IF(F143="Semi-Annual",6,12)))))</f>
        <v/>
      </c>
      <c r="P143" s="4">
        <f>IF(OR(I143="",L143&lt;&gt;"",M143="Complete"),"",I143-TODAY())</f>
        <v/>
      </c>
      <c r="Q143" s="4">
        <f>IF(OR(K143="",L143&lt;&gt;"",M143="Complete"),"",K143-TODAY())</f>
        <v/>
      </c>
      <c r="R143" s="4">
        <f>IF(AND(B143="",E143=""),"",IF(OR(G143="",H143=""),"Missing Date",IF(OR(L143&lt;&gt;"",M143="Complete"),"Delivered / Complete",IF(P143&lt;0,IF(Q143&gt;=0,"In Cure Period","Cure Expired"),IF(P143&lt;=30,"Due Soon","OK")))))</f>
        <v/>
      </c>
    </row>
    <row r="144">
      <c r="I144" s="6">
        <f>IF(OR(G144="",H144=""),"",G144+H144)</f>
        <v/>
      </c>
      <c r="K144" s="6">
        <f>IF(I144="","",I144+N(J144))</f>
        <v/>
      </c>
      <c r="O144" s="6">
        <f>IF(OR(G144="",F144="",F144="One-Time"),"",EDATE(G144,IF(F144="Monthly",1,IF(F144="Quarterly",3,IF(F144="Semi-Annual",6,12)))))</f>
        <v/>
      </c>
      <c r="P144" s="4">
        <f>IF(OR(I144="",L144&lt;&gt;"",M144="Complete"),"",I144-TODAY())</f>
        <v/>
      </c>
      <c r="Q144" s="4">
        <f>IF(OR(K144="",L144&lt;&gt;"",M144="Complete"),"",K144-TODAY())</f>
        <v/>
      </c>
      <c r="R144" s="4">
        <f>IF(AND(B144="",E144=""),"",IF(OR(G144="",H144=""),"Missing Date",IF(OR(L144&lt;&gt;"",M144="Complete"),"Delivered / Complete",IF(P144&lt;0,IF(Q144&gt;=0,"In Cure Period","Cure Expired"),IF(P144&lt;=30,"Due Soon","OK")))))</f>
        <v/>
      </c>
    </row>
    <row r="145">
      <c r="I145" s="6">
        <f>IF(OR(G145="",H145=""),"",G145+H145)</f>
        <v/>
      </c>
      <c r="K145" s="6">
        <f>IF(I145="","",I145+N(J145))</f>
        <v/>
      </c>
      <c r="O145" s="6">
        <f>IF(OR(G145="",F145="",F145="One-Time"),"",EDATE(G145,IF(F145="Monthly",1,IF(F145="Quarterly",3,IF(F145="Semi-Annual",6,12)))))</f>
        <v/>
      </c>
      <c r="P145" s="4">
        <f>IF(OR(I145="",L145&lt;&gt;"",M145="Complete"),"",I145-TODAY())</f>
        <v/>
      </c>
      <c r="Q145" s="4">
        <f>IF(OR(K145="",L145&lt;&gt;"",M145="Complete"),"",K145-TODAY())</f>
        <v/>
      </c>
      <c r="R145" s="4">
        <f>IF(AND(B145="",E145=""),"",IF(OR(G145="",H145=""),"Missing Date",IF(OR(L145&lt;&gt;"",M145="Complete"),"Delivered / Complete",IF(P145&lt;0,IF(Q145&gt;=0,"In Cure Period","Cure Expired"),IF(P145&lt;=30,"Due Soon","OK")))))</f>
        <v/>
      </c>
    </row>
    <row r="146">
      <c r="I146" s="6">
        <f>IF(OR(G146="",H146=""),"",G146+H146)</f>
        <v/>
      </c>
      <c r="K146" s="6">
        <f>IF(I146="","",I146+N(J146))</f>
        <v/>
      </c>
      <c r="O146" s="6">
        <f>IF(OR(G146="",F146="",F146="One-Time"),"",EDATE(G146,IF(F146="Monthly",1,IF(F146="Quarterly",3,IF(F146="Semi-Annual",6,12)))))</f>
        <v/>
      </c>
      <c r="P146" s="4">
        <f>IF(OR(I146="",L146&lt;&gt;"",M146="Complete"),"",I146-TODAY())</f>
        <v/>
      </c>
      <c r="Q146" s="4">
        <f>IF(OR(K146="",L146&lt;&gt;"",M146="Complete"),"",K146-TODAY())</f>
        <v/>
      </c>
      <c r="R146" s="4">
        <f>IF(AND(B146="",E146=""),"",IF(OR(G146="",H146=""),"Missing Date",IF(OR(L146&lt;&gt;"",M146="Complete"),"Delivered / Complete",IF(P146&lt;0,IF(Q146&gt;=0,"In Cure Period","Cure Expired"),IF(P146&lt;=30,"Due Soon","OK")))))</f>
        <v/>
      </c>
    </row>
    <row r="147">
      <c r="I147" s="6">
        <f>IF(OR(G147="",H147=""),"",G147+H147)</f>
        <v/>
      </c>
      <c r="K147" s="6">
        <f>IF(I147="","",I147+N(J147))</f>
        <v/>
      </c>
      <c r="O147" s="6">
        <f>IF(OR(G147="",F147="",F147="One-Time"),"",EDATE(G147,IF(F147="Monthly",1,IF(F147="Quarterly",3,IF(F147="Semi-Annual",6,12)))))</f>
        <v/>
      </c>
      <c r="P147" s="4">
        <f>IF(OR(I147="",L147&lt;&gt;"",M147="Complete"),"",I147-TODAY())</f>
        <v/>
      </c>
      <c r="Q147" s="4">
        <f>IF(OR(K147="",L147&lt;&gt;"",M147="Complete"),"",K147-TODAY())</f>
        <v/>
      </c>
      <c r="R147" s="4">
        <f>IF(AND(B147="",E147=""),"",IF(OR(G147="",H147=""),"Missing Date",IF(OR(L147&lt;&gt;"",M147="Complete"),"Delivered / Complete",IF(P147&lt;0,IF(Q147&gt;=0,"In Cure Period","Cure Expired"),IF(P147&lt;=30,"Due Soon","OK")))))</f>
        <v/>
      </c>
    </row>
    <row r="148">
      <c r="I148" s="6">
        <f>IF(OR(G148="",H148=""),"",G148+H148)</f>
        <v/>
      </c>
      <c r="K148" s="6">
        <f>IF(I148="","",I148+N(J148))</f>
        <v/>
      </c>
      <c r="O148" s="6">
        <f>IF(OR(G148="",F148="",F148="One-Time"),"",EDATE(G148,IF(F148="Monthly",1,IF(F148="Quarterly",3,IF(F148="Semi-Annual",6,12)))))</f>
        <v/>
      </c>
      <c r="P148" s="4">
        <f>IF(OR(I148="",L148&lt;&gt;"",M148="Complete"),"",I148-TODAY())</f>
        <v/>
      </c>
      <c r="Q148" s="4">
        <f>IF(OR(K148="",L148&lt;&gt;"",M148="Complete"),"",K148-TODAY())</f>
        <v/>
      </c>
      <c r="R148" s="4">
        <f>IF(AND(B148="",E148=""),"",IF(OR(G148="",H148=""),"Missing Date",IF(OR(L148&lt;&gt;"",M148="Complete"),"Delivered / Complete",IF(P148&lt;0,IF(Q148&gt;=0,"In Cure Period","Cure Expired"),IF(P148&lt;=30,"Due Soon","OK")))))</f>
        <v/>
      </c>
    </row>
    <row r="149">
      <c r="I149" s="6">
        <f>IF(OR(G149="",H149=""),"",G149+H149)</f>
        <v/>
      </c>
      <c r="K149" s="6">
        <f>IF(I149="","",I149+N(J149))</f>
        <v/>
      </c>
      <c r="O149" s="6">
        <f>IF(OR(G149="",F149="",F149="One-Time"),"",EDATE(G149,IF(F149="Monthly",1,IF(F149="Quarterly",3,IF(F149="Semi-Annual",6,12)))))</f>
        <v/>
      </c>
      <c r="P149" s="4">
        <f>IF(OR(I149="",L149&lt;&gt;"",M149="Complete"),"",I149-TODAY())</f>
        <v/>
      </c>
      <c r="Q149" s="4">
        <f>IF(OR(K149="",L149&lt;&gt;"",M149="Complete"),"",K149-TODAY())</f>
        <v/>
      </c>
      <c r="R149" s="4">
        <f>IF(AND(B149="",E149=""),"",IF(OR(G149="",H149=""),"Missing Date",IF(OR(L149&lt;&gt;"",M149="Complete"),"Delivered / Complete",IF(P149&lt;0,IF(Q149&gt;=0,"In Cure Period","Cure Expired"),IF(P149&lt;=30,"Due Soon","OK")))))</f>
        <v/>
      </c>
    </row>
    <row r="150">
      <c r="I150" s="6">
        <f>IF(OR(G150="",H150=""),"",G150+H150)</f>
        <v/>
      </c>
      <c r="K150" s="6">
        <f>IF(I150="","",I150+N(J150))</f>
        <v/>
      </c>
      <c r="O150" s="6">
        <f>IF(OR(G150="",F150="",F150="One-Time"),"",EDATE(G150,IF(F150="Monthly",1,IF(F150="Quarterly",3,IF(F150="Semi-Annual",6,12)))))</f>
        <v/>
      </c>
      <c r="P150" s="4">
        <f>IF(OR(I150="",L150&lt;&gt;"",M150="Complete"),"",I150-TODAY())</f>
        <v/>
      </c>
      <c r="Q150" s="4">
        <f>IF(OR(K150="",L150&lt;&gt;"",M150="Complete"),"",K150-TODAY())</f>
        <v/>
      </c>
      <c r="R150" s="4">
        <f>IF(AND(B150="",E150=""),"",IF(OR(G150="",H150=""),"Missing Date",IF(OR(L150&lt;&gt;"",M150="Complete"),"Delivered / Complete",IF(P150&lt;0,IF(Q150&gt;=0,"In Cure Period","Cure Expired"),IF(P150&lt;=30,"Due Soon","OK")))))</f>
        <v/>
      </c>
    </row>
    <row r="151">
      <c r="I151" s="6">
        <f>IF(OR(G151="",H151=""),"",G151+H151)</f>
        <v/>
      </c>
      <c r="K151" s="6">
        <f>IF(I151="","",I151+N(J151))</f>
        <v/>
      </c>
      <c r="O151" s="6">
        <f>IF(OR(G151="",F151="",F151="One-Time"),"",EDATE(G151,IF(F151="Monthly",1,IF(F151="Quarterly",3,IF(F151="Semi-Annual",6,12)))))</f>
        <v/>
      </c>
      <c r="P151" s="4">
        <f>IF(OR(I151="",L151&lt;&gt;"",M151="Complete"),"",I151-TODAY())</f>
        <v/>
      </c>
      <c r="Q151" s="4">
        <f>IF(OR(K151="",L151&lt;&gt;"",M151="Complete"),"",K151-TODAY())</f>
        <v/>
      </c>
      <c r="R151" s="4">
        <f>IF(AND(B151="",E151=""),"",IF(OR(G151="",H151=""),"Missing Date",IF(OR(L151&lt;&gt;"",M151="Complete"),"Delivered / Complete",IF(P151&lt;0,IF(Q151&gt;=0,"In Cure Period","Cure Expired"),IF(P151&lt;=30,"Due Soon","OK")))))</f>
        <v/>
      </c>
    </row>
    <row r="152">
      <c r="I152" s="6">
        <f>IF(OR(G152="",H152=""),"",G152+H152)</f>
        <v/>
      </c>
      <c r="K152" s="6">
        <f>IF(I152="","",I152+N(J152))</f>
        <v/>
      </c>
      <c r="O152" s="6">
        <f>IF(OR(G152="",F152="",F152="One-Time"),"",EDATE(G152,IF(F152="Monthly",1,IF(F152="Quarterly",3,IF(F152="Semi-Annual",6,12)))))</f>
        <v/>
      </c>
      <c r="P152" s="4">
        <f>IF(OR(I152="",L152&lt;&gt;"",M152="Complete"),"",I152-TODAY())</f>
        <v/>
      </c>
      <c r="Q152" s="4">
        <f>IF(OR(K152="",L152&lt;&gt;"",M152="Complete"),"",K152-TODAY())</f>
        <v/>
      </c>
      <c r="R152" s="4">
        <f>IF(AND(B152="",E152=""),"",IF(OR(G152="",H152=""),"Missing Date",IF(OR(L152&lt;&gt;"",M152="Complete"),"Delivered / Complete",IF(P152&lt;0,IF(Q152&gt;=0,"In Cure Period","Cure Expired"),IF(P152&lt;=30,"Due Soon","OK")))))</f>
        <v/>
      </c>
    </row>
    <row r="153">
      <c r="I153" s="6">
        <f>IF(OR(G153="",H153=""),"",G153+H153)</f>
        <v/>
      </c>
      <c r="K153" s="6">
        <f>IF(I153="","",I153+N(J153))</f>
        <v/>
      </c>
      <c r="O153" s="6">
        <f>IF(OR(G153="",F153="",F153="One-Time"),"",EDATE(G153,IF(F153="Monthly",1,IF(F153="Quarterly",3,IF(F153="Semi-Annual",6,12)))))</f>
        <v/>
      </c>
      <c r="P153" s="4">
        <f>IF(OR(I153="",L153&lt;&gt;"",M153="Complete"),"",I153-TODAY())</f>
        <v/>
      </c>
      <c r="Q153" s="4">
        <f>IF(OR(K153="",L153&lt;&gt;"",M153="Complete"),"",K153-TODAY())</f>
        <v/>
      </c>
      <c r="R153" s="4">
        <f>IF(AND(B153="",E153=""),"",IF(OR(G153="",H153=""),"Missing Date",IF(OR(L153&lt;&gt;"",M153="Complete"),"Delivered / Complete",IF(P153&lt;0,IF(Q153&gt;=0,"In Cure Period","Cure Expired"),IF(P153&lt;=30,"Due Soon","OK")))))</f>
        <v/>
      </c>
    </row>
    <row r="154">
      <c r="I154" s="6">
        <f>IF(OR(G154="",H154=""),"",G154+H154)</f>
        <v/>
      </c>
      <c r="K154" s="6">
        <f>IF(I154="","",I154+N(J154))</f>
        <v/>
      </c>
      <c r="O154" s="6">
        <f>IF(OR(G154="",F154="",F154="One-Time"),"",EDATE(G154,IF(F154="Monthly",1,IF(F154="Quarterly",3,IF(F154="Semi-Annual",6,12)))))</f>
        <v/>
      </c>
      <c r="P154" s="4">
        <f>IF(OR(I154="",L154&lt;&gt;"",M154="Complete"),"",I154-TODAY())</f>
        <v/>
      </c>
      <c r="Q154" s="4">
        <f>IF(OR(K154="",L154&lt;&gt;"",M154="Complete"),"",K154-TODAY())</f>
        <v/>
      </c>
      <c r="R154" s="4">
        <f>IF(AND(B154="",E154=""),"",IF(OR(G154="",H154=""),"Missing Date",IF(OR(L154&lt;&gt;"",M154="Complete"),"Delivered / Complete",IF(P154&lt;0,IF(Q154&gt;=0,"In Cure Period","Cure Expired"),IF(P154&lt;=30,"Due Soon","OK")))))</f>
        <v/>
      </c>
    </row>
    <row r="155">
      <c r="I155" s="6">
        <f>IF(OR(G155="",H155=""),"",G155+H155)</f>
        <v/>
      </c>
      <c r="K155" s="6">
        <f>IF(I155="","",I155+N(J155))</f>
        <v/>
      </c>
      <c r="O155" s="6">
        <f>IF(OR(G155="",F155="",F155="One-Time"),"",EDATE(G155,IF(F155="Monthly",1,IF(F155="Quarterly",3,IF(F155="Semi-Annual",6,12)))))</f>
        <v/>
      </c>
      <c r="P155" s="4">
        <f>IF(OR(I155="",L155&lt;&gt;"",M155="Complete"),"",I155-TODAY())</f>
        <v/>
      </c>
      <c r="Q155" s="4">
        <f>IF(OR(K155="",L155&lt;&gt;"",M155="Complete"),"",K155-TODAY())</f>
        <v/>
      </c>
      <c r="R155" s="4">
        <f>IF(AND(B155="",E155=""),"",IF(OR(G155="",H155=""),"Missing Date",IF(OR(L155&lt;&gt;"",M155="Complete"),"Delivered / Complete",IF(P155&lt;0,IF(Q155&gt;=0,"In Cure Period","Cure Expired"),IF(P155&lt;=30,"Due Soon","OK")))))</f>
        <v/>
      </c>
    </row>
    <row r="156">
      <c r="I156" s="6">
        <f>IF(OR(G156="",H156=""),"",G156+H156)</f>
        <v/>
      </c>
      <c r="K156" s="6">
        <f>IF(I156="","",I156+N(J156))</f>
        <v/>
      </c>
      <c r="O156" s="6">
        <f>IF(OR(G156="",F156="",F156="One-Time"),"",EDATE(G156,IF(F156="Monthly",1,IF(F156="Quarterly",3,IF(F156="Semi-Annual",6,12)))))</f>
        <v/>
      </c>
      <c r="P156" s="4">
        <f>IF(OR(I156="",L156&lt;&gt;"",M156="Complete"),"",I156-TODAY())</f>
        <v/>
      </c>
      <c r="Q156" s="4">
        <f>IF(OR(K156="",L156&lt;&gt;"",M156="Complete"),"",K156-TODAY())</f>
        <v/>
      </c>
      <c r="R156" s="4">
        <f>IF(AND(B156="",E156=""),"",IF(OR(G156="",H156=""),"Missing Date",IF(OR(L156&lt;&gt;"",M156="Complete"),"Delivered / Complete",IF(P156&lt;0,IF(Q156&gt;=0,"In Cure Period","Cure Expired"),IF(P156&lt;=30,"Due Soon","OK")))))</f>
        <v/>
      </c>
    </row>
    <row r="157">
      <c r="I157" s="6">
        <f>IF(OR(G157="",H157=""),"",G157+H157)</f>
        <v/>
      </c>
      <c r="K157" s="6">
        <f>IF(I157="","",I157+N(J157))</f>
        <v/>
      </c>
      <c r="O157" s="6">
        <f>IF(OR(G157="",F157="",F157="One-Time"),"",EDATE(G157,IF(F157="Monthly",1,IF(F157="Quarterly",3,IF(F157="Semi-Annual",6,12)))))</f>
        <v/>
      </c>
      <c r="P157" s="4">
        <f>IF(OR(I157="",L157&lt;&gt;"",M157="Complete"),"",I157-TODAY())</f>
        <v/>
      </c>
      <c r="Q157" s="4">
        <f>IF(OR(K157="",L157&lt;&gt;"",M157="Complete"),"",K157-TODAY())</f>
        <v/>
      </c>
      <c r="R157" s="4">
        <f>IF(AND(B157="",E157=""),"",IF(OR(G157="",H157=""),"Missing Date",IF(OR(L157&lt;&gt;"",M157="Complete"),"Delivered / Complete",IF(P157&lt;0,IF(Q157&gt;=0,"In Cure Period","Cure Expired"),IF(P157&lt;=30,"Due Soon","OK")))))</f>
        <v/>
      </c>
    </row>
    <row r="158">
      <c r="I158" s="6">
        <f>IF(OR(G158="",H158=""),"",G158+H158)</f>
        <v/>
      </c>
      <c r="K158" s="6">
        <f>IF(I158="","",I158+N(J158))</f>
        <v/>
      </c>
      <c r="O158" s="6">
        <f>IF(OR(G158="",F158="",F158="One-Time"),"",EDATE(G158,IF(F158="Monthly",1,IF(F158="Quarterly",3,IF(F158="Semi-Annual",6,12)))))</f>
        <v/>
      </c>
      <c r="P158" s="4">
        <f>IF(OR(I158="",L158&lt;&gt;"",M158="Complete"),"",I158-TODAY())</f>
        <v/>
      </c>
      <c r="Q158" s="4">
        <f>IF(OR(K158="",L158&lt;&gt;"",M158="Complete"),"",K158-TODAY())</f>
        <v/>
      </c>
      <c r="R158" s="4">
        <f>IF(AND(B158="",E158=""),"",IF(OR(G158="",H158=""),"Missing Date",IF(OR(L158&lt;&gt;"",M158="Complete"),"Delivered / Complete",IF(P158&lt;0,IF(Q158&gt;=0,"In Cure Period","Cure Expired"),IF(P158&lt;=30,"Due Soon","OK")))))</f>
        <v/>
      </c>
    </row>
    <row r="159">
      <c r="I159" s="6">
        <f>IF(OR(G159="",H159=""),"",G159+H159)</f>
        <v/>
      </c>
      <c r="K159" s="6">
        <f>IF(I159="","",I159+N(J159))</f>
        <v/>
      </c>
      <c r="O159" s="6">
        <f>IF(OR(G159="",F159="",F159="One-Time"),"",EDATE(G159,IF(F159="Monthly",1,IF(F159="Quarterly",3,IF(F159="Semi-Annual",6,12)))))</f>
        <v/>
      </c>
      <c r="P159" s="4">
        <f>IF(OR(I159="",L159&lt;&gt;"",M159="Complete"),"",I159-TODAY())</f>
        <v/>
      </c>
      <c r="Q159" s="4">
        <f>IF(OR(K159="",L159&lt;&gt;"",M159="Complete"),"",K159-TODAY())</f>
        <v/>
      </c>
      <c r="R159" s="4">
        <f>IF(AND(B159="",E159=""),"",IF(OR(G159="",H159=""),"Missing Date",IF(OR(L159&lt;&gt;"",M159="Complete"),"Delivered / Complete",IF(P159&lt;0,IF(Q159&gt;=0,"In Cure Period","Cure Expired"),IF(P159&lt;=30,"Due Soon","OK")))))</f>
        <v/>
      </c>
    </row>
    <row r="160">
      <c r="I160" s="6">
        <f>IF(OR(G160="",H160=""),"",G160+H160)</f>
        <v/>
      </c>
      <c r="K160" s="6">
        <f>IF(I160="","",I160+N(J160))</f>
        <v/>
      </c>
      <c r="O160" s="6">
        <f>IF(OR(G160="",F160="",F160="One-Time"),"",EDATE(G160,IF(F160="Monthly",1,IF(F160="Quarterly",3,IF(F160="Semi-Annual",6,12)))))</f>
        <v/>
      </c>
      <c r="P160" s="4">
        <f>IF(OR(I160="",L160&lt;&gt;"",M160="Complete"),"",I160-TODAY())</f>
        <v/>
      </c>
      <c r="Q160" s="4">
        <f>IF(OR(K160="",L160&lt;&gt;"",M160="Complete"),"",K160-TODAY())</f>
        <v/>
      </c>
      <c r="R160" s="4">
        <f>IF(AND(B160="",E160=""),"",IF(OR(G160="",H160=""),"Missing Date",IF(OR(L160&lt;&gt;"",M160="Complete"),"Delivered / Complete",IF(P160&lt;0,IF(Q160&gt;=0,"In Cure Period","Cure Expired"),IF(P160&lt;=30,"Due Soon","OK")))))</f>
        <v/>
      </c>
    </row>
    <row r="161">
      <c r="I161" s="6">
        <f>IF(OR(G161="",H161=""),"",G161+H161)</f>
        <v/>
      </c>
      <c r="K161" s="6">
        <f>IF(I161="","",I161+N(J161))</f>
        <v/>
      </c>
      <c r="O161" s="6">
        <f>IF(OR(G161="",F161="",F161="One-Time"),"",EDATE(G161,IF(F161="Monthly",1,IF(F161="Quarterly",3,IF(F161="Semi-Annual",6,12)))))</f>
        <v/>
      </c>
      <c r="P161" s="4">
        <f>IF(OR(I161="",L161&lt;&gt;"",M161="Complete"),"",I161-TODAY())</f>
        <v/>
      </c>
      <c r="Q161" s="4">
        <f>IF(OR(K161="",L161&lt;&gt;"",M161="Complete"),"",K161-TODAY())</f>
        <v/>
      </c>
      <c r="R161" s="4">
        <f>IF(AND(B161="",E161=""),"",IF(OR(G161="",H161=""),"Missing Date",IF(OR(L161&lt;&gt;"",M161="Complete"),"Delivered / Complete",IF(P161&lt;0,IF(Q161&gt;=0,"In Cure Period","Cure Expired"),IF(P161&lt;=30,"Due Soon","OK")))))</f>
        <v/>
      </c>
    </row>
    <row r="162">
      <c r="I162" s="6">
        <f>IF(OR(G162="",H162=""),"",G162+H162)</f>
        <v/>
      </c>
      <c r="K162" s="6">
        <f>IF(I162="","",I162+N(J162))</f>
        <v/>
      </c>
      <c r="O162" s="6">
        <f>IF(OR(G162="",F162="",F162="One-Time"),"",EDATE(G162,IF(F162="Monthly",1,IF(F162="Quarterly",3,IF(F162="Semi-Annual",6,12)))))</f>
        <v/>
      </c>
      <c r="P162" s="4">
        <f>IF(OR(I162="",L162&lt;&gt;"",M162="Complete"),"",I162-TODAY())</f>
        <v/>
      </c>
      <c r="Q162" s="4">
        <f>IF(OR(K162="",L162&lt;&gt;"",M162="Complete"),"",K162-TODAY())</f>
        <v/>
      </c>
      <c r="R162" s="4">
        <f>IF(AND(B162="",E162=""),"",IF(OR(G162="",H162=""),"Missing Date",IF(OR(L162&lt;&gt;"",M162="Complete"),"Delivered / Complete",IF(P162&lt;0,IF(Q162&gt;=0,"In Cure Period","Cure Expired"),IF(P162&lt;=30,"Due Soon","OK")))))</f>
        <v/>
      </c>
    </row>
    <row r="163">
      <c r="I163" s="6">
        <f>IF(OR(G163="",H163=""),"",G163+H163)</f>
        <v/>
      </c>
      <c r="K163" s="6">
        <f>IF(I163="","",I163+N(J163))</f>
        <v/>
      </c>
      <c r="O163" s="6">
        <f>IF(OR(G163="",F163="",F163="One-Time"),"",EDATE(G163,IF(F163="Monthly",1,IF(F163="Quarterly",3,IF(F163="Semi-Annual",6,12)))))</f>
        <v/>
      </c>
      <c r="P163" s="4">
        <f>IF(OR(I163="",L163&lt;&gt;"",M163="Complete"),"",I163-TODAY())</f>
        <v/>
      </c>
      <c r="Q163" s="4">
        <f>IF(OR(K163="",L163&lt;&gt;"",M163="Complete"),"",K163-TODAY())</f>
        <v/>
      </c>
      <c r="R163" s="4">
        <f>IF(AND(B163="",E163=""),"",IF(OR(G163="",H163=""),"Missing Date",IF(OR(L163&lt;&gt;"",M163="Complete"),"Delivered / Complete",IF(P163&lt;0,IF(Q163&gt;=0,"In Cure Period","Cure Expired"),IF(P163&lt;=30,"Due Soon","OK")))))</f>
        <v/>
      </c>
    </row>
    <row r="164">
      <c r="I164" s="6">
        <f>IF(OR(G164="",H164=""),"",G164+H164)</f>
        <v/>
      </c>
      <c r="K164" s="6">
        <f>IF(I164="","",I164+N(J164))</f>
        <v/>
      </c>
      <c r="O164" s="6">
        <f>IF(OR(G164="",F164="",F164="One-Time"),"",EDATE(G164,IF(F164="Monthly",1,IF(F164="Quarterly",3,IF(F164="Semi-Annual",6,12)))))</f>
        <v/>
      </c>
      <c r="P164" s="4">
        <f>IF(OR(I164="",L164&lt;&gt;"",M164="Complete"),"",I164-TODAY())</f>
        <v/>
      </c>
      <c r="Q164" s="4">
        <f>IF(OR(K164="",L164&lt;&gt;"",M164="Complete"),"",K164-TODAY())</f>
        <v/>
      </c>
      <c r="R164" s="4">
        <f>IF(AND(B164="",E164=""),"",IF(OR(G164="",H164=""),"Missing Date",IF(OR(L164&lt;&gt;"",M164="Complete"),"Delivered / Complete",IF(P164&lt;0,IF(Q164&gt;=0,"In Cure Period","Cure Expired"),IF(P164&lt;=30,"Due Soon","OK")))))</f>
        <v/>
      </c>
    </row>
    <row r="165">
      <c r="I165" s="6">
        <f>IF(OR(G165="",H165=""),"",G165+H165)</f>
        <v/>
      </c>
      <c r="K165" s="6">
        <f>IF(I165="","",I165+N(J165))</f>
        <v/>
      </c>
      <c r="O165" s="6">
        <f>IF(OR(G165="",F165="",F165="One-Time"),"",EDATE(G165,IF(F165="Monthly",1,IF(F165="Quarterly",3,IF(F165="Semi-Annual",6,12)))))</f>
        <v/>
      </c>
      <c r="P165" s="4">
        <f>IF(OR(I165="",L165&lt;&gt;"",M165="Complete"),"",I165-TODAY())</f>
        <v/>
      </c>
      <c r="Q165" s="4">
        <f>IF(OR(K165="",L165&lt;&gt;"",M165="Complete"),"",K165-TODAY())</f>
        <v/>
      </c>
      <c r="R165" s="4">
        <f>IF(AND(B165="",E165=""),"",IF(OR(G165="",H165=""),"Missing Date",IF(OR(L165&lt;&gt;"",M165="Complete"),"Delivered / Complete",IF(P165&lt;0,IF(Q165&gt;=0,"In Cure Period","Cure Expired"),IF(P165&lt;=30,"Due Soon","OK")))))</f>
        <v/>
      </c>
    </row>
    <row r="166">
      <c r="I166" s="6">
        <f>IF(OR(G166="",H166=""),"",G166+H166)</f>
        <v/>
      </c>
      <c r="K166" s="6">
        <f>IF(I166="","",I166+N(J166))</f>
        <v/>
      </c>
      <c r="O166" s="6">
        <f>IF(OR(G166="",F166="",F166="One-Time"),"",EDATE(G166,IF(F166="Monthly",1,IF(F166="Quarterly",3,IF(F166="Semi-Annual",6,12)))))</f>
        <v/>
      </c>
      <c r="P166" s="4">
        <f>IF(OR(I166="",L166&lt;&gt;"",M166="Complete"),"",I166-TODAY())</f>
        <v/>
      </c>
      <c r="Q166" s="4">
        <f>IF(OR(K166="",L166&lt;&gt;"",M166="Complete"),"",K166-TODAY())</f>
        <v/>
      </c>
      <c r="R166" s="4">
        <f>IF(AND(B166="",E166=""),"",IF(OR(G166="",H166=""),"Missing Date",IF(OR(L166&lt;&gt;"",M166="Complete"),"Delivered / Complete",IF(P166&lt;0,IF(Q166&gt;=0,"In Cure Period","Cure Expired"),IF(P166&lt;=30,"Due Soon","OK")))))</f>
        <v/>
      </c>
    </row>
    <row r="167">
      <c r="I167" s="6">
        <f>IF(OR(G167="",H167=""),"",G167+H167)</f>
        <v/>
      </c>
      <c r="K167" s="6">
        <f>IF(I167="","",I167+N(J167))</f>
        <v/>
      </c>
      <c r="O167" s="6">
        <f>IF(OR(G167="",F167="",F167="One-Time"),"",EDATE(G167,IF(F167="Monthly",1,IF(F167="Quarterly",3,IF(F167="Semi-Annual",6,12)))))</f>
        <v/>
      </c>
      <c r="P167" s="4">
        <f>IF(OR(I167="",L167&lt;&gt;"",M167="Complete"),"",I167-TODAY())</f>
        <v/>
      </c>
      <c r="Q167" s="4">
        <f>IF(OR(K167="",L167&lt;&gt;"",M167="Complete"),"",K167-TODAY())</f>
        <v/>
      </c>
      <c r="R167" s="4">
        <f>IF(AND(B167="",E167=""),"",IF(OR(G167="",H167=""),"Missing Date",IF(OR(L167&lt;&gt;"",M167="Complete"),"Delivered / Complete",IF(P167&lt;0,IF(Q167&gt;=0,"In Cure Period","Cure Expired"),IF(P167&lt;=30,"Due Soon","OK")))))</f>
        <v/>
      </c>
    </row>
    <row r="168">
      <c r="I168" s="6">
        <f>IF(OR(G168="",H168=""),"",G168+H168)</f>
        <v/>
      </c>
      <c r="K168" s="6">
        <f>IF(I168="","",I168+N(J168))</f>
        <v/>
      </c>
      <c r="O168" s="6">
        <f>IF(OR(G168="",F168="",F168="One-Time"),"",EDATE(G168,IF(F168="Monthly",1,IF(F168="Quarterly",3,IF(F168="Semi-Annual",6,12)))))</f>
        <v/>
      </c>
      <c r="P168" s="4">
        <f>IF(OR(I168="",L168&lt;&gt;"",M168="Complete"),"",I168-TODAY())</f>
        <v/>
      </c>
      <c r="Q168" s="4">
        <f>IF(OR(K168="",L168&lt;&gt;"",M168="Complete"),"",K168-TODAY())</f>
        <v/>
      </c>
      <c r="R168" s="4">
        <f>IF(AND(B168="",E168=""),"",IF(OR(G168="",H168=""),"Missing Date",IF(OR(L168&lt;&gt;"",M168="Complete"),"Delivered / Complete",IF(P168&lt;0,IF(Q168&gt;=0,"In Cure Period","Cure Expired"),IF(P168&lt;=30,"Due Soon","OK")))))</f>
        <v/>
      </c>
    </row>
    <row r="169">
      <c r="I169" s="6">
        <f>IF(OR(G169="",H169=""),"",G169+H169)</f>
        <v/>
      </c>
      <c r="K169" s="6">
        <f>IF(I169="","",I169+N(J169))</f>
        <v/>
      </c>
      <c r="O169" s="6">
        <f>IF(OR(G169="",F169="",F169="One-Time"),"",EDATE(G169,IF(F169="Monthly",1,IF(F169="Quarterly",3,IF(F169="Semi-Annual",6,12)))))</f>
        <v/>
      </c>
      <c r="P169" s="4">
        <f>IF(OR(I169="",L169&lt;&gt;"",M169="Complete"),"",I169-TODAY())</f>
        <v/>
      </c>
      <c r="Q169" s="4">
        <f>IF(OR(K169="",L169&lt;&gt;"",M169="Complete"),"",K169-TODAY())</f>
        <v/>
      </c>
      <c r="R169" s="4">
        <f>IF(AND(B169="",E169=""),"",IF(OR(G169="",H169=""),"Missing Date",IF(OR(L169&lt;&gt;"",M169="Complete"),"Delivered / Complete",IF(P169&lt;0,IF(Q169&gt;=0,"In Cure Period","Cure Expired"),IF(P169&lt;=30,"Due Soon","OK")))))</f>
        <v/>
      </c>
    </row>
    <row r="170">
      <c r="I170" s="6">
        <f>IF(OR(G170="",H170=""),"",G170+H170)</f>
        <v/>
      </c>
      <c r="K170" s="6">
        <f>IF(I170="","",I170+N(J170))</f>
        <v/>
      </c>
      <c r="O170" s="6">
        <f>IF(OR(G170="",F170="",F170="One-Time"),"",EDATE(G170,IF(F170="Monthly",1,IF(F170="Quarterly",3,IF(F170="Semi-Annual",6,12)))))</f>
        <v/>
      </c>
      <c r="P170" s="4">
        <f>IF(OR(I170="",L170&lt;&gt;"",M170="Complete"),"",I170-TODAY())</f>
        <v/>
      </c>
      <c r="Q170" s="4">
        <f>IF(OR(K170="",L170&lt;&gt;"",M170="Complete"),"",K170-TODAY())</f>
        <v/>
      </c>
      <c r="R170" s="4">
        <f>IF(AND(B170="",E170=""),"",IF(OR(G170="",H170=""),"Missing Date",IF(OR(L170&lt;&gt;"",M170="Complete"),"Delivered / Complete",IF(P170&lt;0,IF(Q170&gt;=0,"In Cure Period","Cure Expired"),IF(P170&lt;=30,"Due Soon","OK")))))</f>
        <v/>
      </c>
    </row>
    <row r="171">
      <c r="I171" s="6">
        <f>IF(OR(G171="",H171=""),"",G171+H171)</f>
        <v/>
      </c>
      <c r="K171" s="6">
        <f>IF(I171="","",I171+N(J171))</f>
        <v/>
      </c>
      <c r="O171" s="6">
        <f>IF(OR(G171="",F171="",F171="One-Time"),"",EDATE(G171,IF(F171="Monthly",1,IF(F171="Quarterly",3,IF(F171="Semi-Annual",6,12)))))</f>
        <v/>
      </c>
      <c r="P171" s="4">
        <f>IF(OR(I171="",L171&lt;&gt;"",M171="Complete"),"",I171-TODAY())</f>
        <v/>
      </c>
      <c r="Q171" s="4">
        <f>IF(OR(K171="",L171&lt;&gt;"",M171="Complete"),"",K171-TODAY())</f>
        <v/>
      </c>
      <c r="R171" s="4">
        <f>IF(AND(B171="",E171=""),"",IF(OR(G171="",H171=""),"Missing Date",IF(OR(L171&lt;&gt;"",M171="Complete"),"Delivered / Complete",IF(P171&lt;0,IF(Q171&gt;=0,"In Cure Period","Cure Expired"),IF(P171&lt;=30,"Due Soon","OK")))))</f>
        <v/>
      </c>
    </row>
    <row r="172">
      <c r="I172" s="6">
        <f>IF(OR(G172="",H172=""),"",G172+H172)</f>
        <v/>
      </c>
      <c r="K172" s="6">
        <f>IF(I172="","",I172+N(J172))</f>
        <v/>
      </c>
      <c r="O172" s="6">
        <f>IF(OR(G172="",F172="",F172="One-Time"),"",EDATE(G172,IF(F172="Monthly",1,IF(F172="Quarterly",3,IF(F172="Semi-Annual",6,12)))))</f>
        <v/>
      </c>
      <c r="P172" s="4">
        <f>IF(OR(I172="",L172&lt;&gt;"",M172="Complete"),"",I172-TODAY())</f>
        <v/>
      </c>
      <c r="Q172" s="4">
        <f>IF(OR(K172="",L172&lt;&gt;"",M172="Complete"),"",K172-TODAY())</f>
        <v/>
      </c>
      <c r="R172" s="4">
        <f>IF(AND(B172="",E172=""),"",IF(OR(G172="",H172=""),"Missing Date",IF(OR(L172&lt;&gt;"",M172="Complete"),"Delivered / Complete",IF(P172&lt;0,IF(Q172&gt;=0,"In Cure Period","Cure Expired"),IF(P172&lt;=30,"Due Soon","OK")))))</f>
        <v/>
      </c>
    </row>
    <row r="173">
      <c r="I173" s="6">
        <f>IF(OR(G173="",H173=""),"",G173+H173)</f>
        <v/>
      </c>
      <c r="K173" s="6">
        <f>IF(I173="","",I173+N(J173))</f>
        <v/>
      </c>
      <c r="O173" s="6">
        <f>IF(OR(G173="",F173="",F173="One-Time"),"",EDATE(G173,IF(F173="Monthly",1,IF(F173="Quarterly",3,IF(F173="Semi-Annual",6,12)))))</f>
        <v/>
      </c>
      <c r="P173" s="4">
        <f>IF(OR(I173="",L173&lt;&gt;"",M173="Complete"),"",I173-TODAY())</f>
        <v/>
      </c>
      <c r="Q173" s="4">
        <f>IF(OR(K173="",L173&lt;&gt;"",M173="Complete"),"",K173-TODAY())</f>
        <v/>
      </c>
      <c r="R173" s="4">
        <f>IF(AND(B173="",E173=""),"",IF(OR(G173="",H173=""),"Missing Date",IF(OR(L173&lt;&gt;"",M173="Complete"),"Delivered / Complete",IF(P173&lt;0,IF(Q173&gt;=0,"In Cure Period","Cure Expired"),IF(P173&lt;=30,"Due Soon","OK")))))</f>
        <v/>
      </c>
    </row>
    <row r="174">
      <c r="I174" s="6">
        <f>IF(OR(G174="",H174=""),"",G174+H174)</f>
        <v/>
      </c>
      <c r="K174" s="6">
        <f>IF(I174="","",I174+N(J174))</f>
        <v/>
      </c>
      <c r="O174" s="6">
        <f>IF(OR(G174="",F174="",F174="One-Time"),"",EDATE(G174,IF(F174="Monthly",1,IF(F174="Quarterly",3,IF(F174="Semi-Annual",6,12)))))</f>
        <v/>
      </c>
      <c r="P174" s="4">
        <f>IF(OR(I174="",L174&lt;&gt;"",M174="Complete"),"",I174-TODAY())</f>
        <v/>
      </c>
      <c r="Q174" s="4">
        <f>IF(OR(K174="",L174&lt;&gt;"",M174="Complete"),"",K174-TODAY())</f>
        <v/>
      </c>
      <c r="R174" s="4">
        <f>IF(AND(B174="",E174=""),"",IF(OR(G174="",H174=""),"Missing Date",IF(OR(L174&lt;&gt;"",M174="Complete"),"Delivered / Complete",IF(P174&lt;0,IF(Q174&gt;=0,"In Cure Period","Cure Expired"),IF(P174&lt;=30,"Due Soon","OK")))))</f>
        <v/>
      </c>
    </row>
    <row r="175">
      <c r="I175" s="6">
        <f>IF(OR(G175="",H175=""),"",G175+H175)</f>
        <v/>
      </c>
      <c r="K175" s="6">
        <f>IF(I175="","",I175+N(J175))</f>
        <v/>
      </c>
      <c r="O175" s="6">
        <f>IF(OR(G175="",F175="",F175="One-Time"),"",EDATE(G175,IF(F175="Monthly",1,IF(F175="Quarterly",3,IF(F175="Semi-Annual",6,12)))))</f>
        <v/>
      </c>
      <c r="P175" s="4">
        <f>IF(OR(I175="",L175&lt;&gt;"",M175="Complete"),"",I175-TODAY())</f>
        <v/>
      </c>
      <c r="Q175" s="4">
        <f>IF(OR(K175="",L175&lt;&gt;"",M175="Complete"),"",K175-TODAY())</f>
        <v/>
      </c>
      <c r="R175" s="4">
        <f>IF(AND(B175="",E175=""),"",IF(OR(G175="",H175=""),"Missing Date",IF(OR(L175&lt;&gt;"",M175="Complete"),"Delivered / Complete",IF(P175&lt;0,IF(Q175&gt;=0,"In Cure Period","Cure Expired"),IF(P175&lt;=30,"Due Soon","OK")))))</f>
        <v/>
      </c>
    </row>
    <row r="176">
      <c r="I176" s="6">
        <f>IF(OR(G176="",H176=""),"",G176+H176)</f>
        <v/>
      </c>
      <c r="K176" s="6">
        <f>IF(I176="","",I176+N(J176))</f>
        <v/>
      </c>
      <c r="O176" s="6">
        <f>IF(OR(G176="",F176="",F176="One-Time"),"",EDATE(G176,IF(F176="Monthly",1,IF(F176="Quarterly",3,IF(F176="Semi-Annual",6,12)))))</f>
        <v/>
      </c>
      <c r="P176" s="4">
        <f>IF(OR(I176="",L176&lt;&gt;"",M176="Complete"),"",I176-TODAY())</f>
        <v/>
      </c>
      <c r="Q176" s="4">
        <f>IF(OR(K176="",L176&lt;&gt;"",M176="Complete"),"",K176-TODAY())</f>
        <v/>
      </c>
      <c r="R176" s="4">
        <f>IF(AND(B176="",E176=""),"",IF(OR(G176="",H176=""),"Missing Date",IF(OR(L176&lt;&gt;"",M176="Complete"),"Delivered / Complete",IF(P176&lt;0,IF(Q176&gt;=0,"In Cure Period","Cure Expired"),IF(P176&lt;=30,"Due Soon","OK")))))</f>
        <v/>
      </c>
    </row>
    <row r="177">
      <c r="I177" s="6">
        <f>IF(OR(G177="",H177=""),"",G177+H177)</f>
        <v/>
      </c>
      <c r="K177" s="6">
        <f>IF(I177="","",I177+N(J177))</f>
        <v/>
      </c>
      <c r="O177" s="6">
        <f>IF(OR(G177="",F177="",F177="One-Time"),"",EDATE(G177,IF(F177="Monthly",1,IF(F177="Quarterly",3,IF(F177="Semi-Annual",6,12)))))</f>
        <v/>
      </c>
      <c r="P177" s="4">
        <f>IF(OR(I177="",L177&lt;&gt;"",M177="Complete"),"",I177-TODAY())</f>
        <v/>
      </c>
      <c r="Q177" s="4">
        <f>IF(OR(K177="",L177&lt;&gt;"",M177="Complete"),"",K177-TODAY())</f>
        <v/>
      </c>
      <c r="R177" s="4">
        <f>IF(AND(B177="",E177=""),"",IF(OR(G177="",H177=""),"Missing Date",IF(OR(L177&lt;&gt;"",M177="Complete"),"Delivered / Complete",IF(P177&lt;0,IF(Q177&gt;=0,"In Cure Period","Cure Expired"),IF(P177&lt;=30,"Due Soon","OK")))))</f>
        <v/>
      </c>
    </row>
    <row r="178">
      <c r="I178" s="6">
        <f>IF(OR(G178="",H178=""),"",G178+H178)</f>
        <v/>
      </c>
      <c r="K178" s="6">
        <f>IF(I178="","",I178+N(J178))</f>
        <v/>
      </c>
      <c r="O178" s="6">
        <f>IF(OR(G178="",F178="",F178="One-Time"),"",EDATE(G178,IF(F178="Monthly",1,IF(F178="Quarterly",3,IF(F178="Semi-Annual",6,12)))))</f>
        <v/>
      </c>
      <c r="P178" s="4">
        <f>IF(OR(I178="",L178&lt;&gt;"",M178="Complete"),"",I178-TODAY())</f>
        <v/>
      </c>
      <c r="Q178" s="4">
        <f>IF(OR(K178="",L178&lt;&gt;"",M178="Complete"),"",K178-TODAY())</f>
        <v/>
      </c>
      <c r="R178" s="4">
        <f>IF(AND(B178="",E178=""),"",IF(OR(G178="",H178=""),"Missing Date",IF(OR(L178&lt;&gt;"",M178="Complete"),"Delivered / Complete",IF(P178&lt;0,IF(Q178&gt;=0,"In Cure Period","Cure Expired"),IF(P178&lt;=30,"Due Soon","OK")))))</f>
        <v/>
      </c>
    </row>
    <row r="179">
      <c r="I179" s="6">
        <f>IF(OR(G179="",H179=""),"",G179+H179)</f>
        <v/>
      </c>
      <c r="K179" s="6">
        <f>IF(I179="","",I179+N(J179))</f>
        <v/>
      </c>
      <c r="O179" s="6">
        <f>IF(OR(G179="",F179="",F179="One-Time"),"",EDATE(G179,IF(F179="Monthly",1,IF(F179="Quarterly",3,IF(F179="Semi-Annual",6,12)))))</f>
        <v/>
      </c>
      <c r="P179" s="4">
        <f>IF(OR(I179="",L179&lt;&gt;"",M179="Complete"),"",I179-TODAY())</f>
        <v/>
      </c>
      <c r="Q179" s="4">
        <f>IF(OR(K179="",L179&lt;&gt;"",M179="Complete"),"",K179-TODAY())</f>
        <v/>
      </c>
      <c r="R179" s="4">
        <f>IF(AND(B179="",E179=""),"",IF(OR(G179="",H179=""),"Missing Date",IF(OR(L179&lt;&gt;"",M179="Complete"),"Delivered / Complete",IF(P179&lt;0,IF(Q179&gt;=0,"In Cure Period","Cure Expired"),IF(P179&lt;=30,"Due Soon","OK")))))</f>
        <v/>
      </c>
    </row>
    <row r="180">
      <c r="I180" s="6">
        <f>IF(OR(G180="",H180=""),"",G180+H180)</f>
        <v/>
      </c>
      <c r="K180" s="6">
        <f>IF(I180="","",I180+N(J180))</f>
        <v/>
      </c>
      <c r="O180" s="6">
        <f>IF(OR(G180="",F180="",F180="One-Time"),"",EDATE(G180,IF(F180="Monthly",1,IF(F180="Quarterly",3,IF(F180="Semi-Annual",6,12)))))</f>
        <v/>
      </c>
      <c r="P180" s="4">
        <f>IF(OR(I180="",L180&lt;&gt;"",M180="Complete"),"",I180-TODAY())</f>
        <v/>
      </c>
      <c r="Q180" s="4">
        <f>IF(OR(K180="",L180&lt;&gt;"",M180="Complete"),"",K180-TODAY())</f>
        <v/>
      </c>
      <c r="R180" s="4">
        <f>IF(AND(B180="",E180=""),"",IF(OR(G180="",H180=""),"Missing Date",IF(OR(L180&lt;&gt;"",M180="Complete"),"Delivered / Complete",IF(P180&lt;0,IF(Q180&gt;=0,"In Cure Period","Cure Expired"),IF(P180&lt;=30,"Due Soon","OK")))))</f>
        <v/>
      </c>
    </row>
    <row r="181">
      <c r="I181" s="6">
        <f>IF(OR(G181="",H181=""),"",G181+H181)</f>
        <v/>
      </c>
      <c r="K181" s="6">
        <f>IF(I181="","",I181+N(J181))</f>
        <v/>
      </c>
      <c r="O181" s="6">
        <f>IF(OR(G181="",F181="",F181="One-Time"),"",EDATE(G181,IF(F181="Monthly",1,IF(F181="Quarterly",3,IF(F181="Semi-Annual",6,12)))))</f>
        <v/>
      </c>
      <c r="P181" s="4">
        <f>IF(OR(I181="",L181&lt;&gt;"",M181="Complete"),"",I181-TODAY())</f>
        <v/>
      </c>
      <c r="Q181" s="4">
        <f>IF(OR(K181="",L181&lt;&gt;"",M181="Complete"),"",K181-TODAY())</f>
        <v/>
      </c>
      <c r="R181" s="4">
        <f>IF(AND(B181="",E181=""),"",IF(OR(G181="",H181=""),"Missing Date",IF(OR(L181&lt;&gt;"",M181="Complete"),"Delivered / Complete",IF(P181&lt;0,IF(Q181&gt;=0,"In Cure Period","Cure Expired"),IF(P181&lt;=30,"Due Soon","OK")))))</f>
        <v/>
      </c>
    </row>
    <row r="182">
      <c r="I182" s="6">
        <f>IF(OR(G182="",H182=""),"",G182+H182)</f>
        <v/>
      </c>
      <c r="K182" s="6">
        <f>IF(I182="","",I182+N(J182))</f>
        <v/>
      </c>
      <c r="O182" s="6">
        <f>IF(OR(G182="",F182="",F182="One-Time"),"",EDATE(G182,IF(F182="Monthly",1,IF(F182="Quarterly",3,IF(F182="Semi-Annual",6,12)))))</f>
        <v/>
      </c>
      <c r="P182" s="4">
        <f>IF(OR(I182="",L182&lt;&gt;"",M182="Complete"),"",I182-TODAY())</f>
        <v/>
      </c>
      <c r="Q182" s="4">
        <f>IF(OR(K182="",L182&lt;&gt;"",M182="Complete"),"",K182-TODAY())</f>
        <v/>
      </c>
      <c r="R182" s="4">
        <f>IF(AND(B182="",E182=""),"",IF(OR(G182="",H182=""),"Missing Date",IF(OR(L182&lt;&gt;"",M182="Complete"),"Delivered / Complete",IF(P182&lt;0,IF(Q182&gt;=0,"In Cure Period","Cure Expired"),IF(P182&lt;=30,"Due Soon","OK")))))</f>
        <v/>
      </c>
    </row>
    <row r="183">
      <c r="I183" s="6">
        <f>IF(OR(G183="",H183=""),"",G183+H183)</f>
        <v/>
      </c>
      <c r="K183" s="6">
        <f>IF(I183="","",I183+N(J183))</f>
        <v/>
      </c>
      <c r="O183" s="6">
        <f>IF(OR(G183="",F183="",F183="One-Time"),"",EDATE(G183,IF(F183="Monthly",1,IF(F183="Quarterly",3,IF(F183="Semi-Annual",6,12)))))</f>
        <v/>
      </c>
      <c r="P183" s="4">
        <f>IF(OR(I183="",L183&lt;&gt;"",M183="Complete"),"",I183-TODAY())</f>
        <v/>
      </c>
      <c r="Q183" s="4">
        <f>IF(OR(K183="",L183&lt;&gt;"",M183="Complete"),"",K183-TODAY())</f>
        <v/>
      </c>
      <c r="R183" s="4">
        <f>IF(AND(B183="",E183=""),"",IF(OR(G183="",H183=""),"Missing Date",IF(OR(L183&lt;&gt;"",M183="Complete"),"Delivered / Complete",IF(P183&lt;0,IF(Q183&gt;=0,"In Cure Period","Cure Expired"),IF(P183&lt;=30,"Due Soon","OK")))))</f>
        <v/>
      </c>
    </row>
    <row r="184">
      <c r="I184" s="6">
        <f>IF(OR(G184="",H184=""),"",G184+H184)</f>
        <v/>
      </c>
      <c r="K184" s="6">
        <f>IF(I184="","",I184+N(J184))</f>
        <v/>
      </c>
      <c r="O184" s="6">
        <f>IF(OR(G184="",F184="",F184="One-Time"),"",EDATE(G184,IF(F184="Monthly",1,IF(F184="Quarterly",3,IF(F184="Semi-Annual",6,12)))))</f>
        <v/>
      </c>
      <c r="P184" s="4">
        <f>IF(OR(I184="",L184&lt;&gt;"",M184="Complete"),"",I184-TODAY())</f>
        <v/>
      </c>
      <c r="Q184" s="4">
        <f>IF(OR(K184="",L184&lt;&gt;"",M184="Complete"),"",K184-TODAY())</f>
        <v/>
      </c>
      <c r="R184" s="4">
        <f>IF(AND(B184="",E184=""),"",IF(OR(G184="",H184=""),"Missing Date",IF(OR(L184&lt;&gt;"",M184="Complete"),"Delivered / Complete",IF(P184&lt;0,IF(Q184&gt;=0,"In Cure Period","Cure Expired"),IF(P184&lt;=30,"Due Soon","OK")))))</f>
        <v/>
      </c>
    </row>
    <row r="185">
      <c r="I185" s="6">
        <f>IF(OR(G185="",H185=""),"",G185+H185)</f>
        <v/>
      </c>
      <c r="K185" s="6">
        <f>IF(I185="","",I185+N(J185))</f>
        <v/>
      </c>
      <c r="O185" s="6">
        <f>IF(OR(G185="",F185="",F185="One-Time"),"",EDATE(G185,IF(F185="Monthly",1,IF(F185="Quarterly",3,IF(F185="Semi-Annual",6,12)))))</f>
        <v/>
      </c>
      <c r="P185" s="4">
        <f>IF(OR(I185="",L185&lt;&gt;"",M185="Complete"),"",I185-TODAY())</f>
        <v/>
      </c>
      <c r="Q185" s="4">
        <f>IF(OR(K185="",L185&lt;&gt;"",M185="Complete"),"",K185-TODAY())</f>
        <v/>
      </c>
      <c r="R185" s="4">
        <f>IF(AND(B185="",E185=""),"",IF(OR(G185="",H185=""),"Missing Date",IF(OR(L185&lt;&gt;"",M185="Complete"),"Delivered / Complete",IF(P185&lt;0,IF(Q185&gt;=0,"In Cure Period","Cure Expired"),IF(P185&lt;=30,"Due Soon","OK")))))</f>
        <v/>
      </c>
    </row>
    <row r="186">
      <c r="I186" s="6">
        <f>IF(OR(G186="",H186=""),"",G186+H186)</f>
        <v/>
      </c>
      <c r="K186" s="6">
        <f>IF(I186="","",I186+N(J186))</f>
        <v/>
      </c>
      <c r="O186" s="6">
        <f>IF(OR(G186="",F186="",F186="One-Time"),"",EDATE(G186,IF(F186="Monthly",1,IF(F186="Quarterly",3,IF(F186="Semi-Annual",6,12)))))</f>
        <v/>
      </c>
      <c r="P186" s="4">
        <f>IF(OR(I186="",L186&lt;&gt;"",M186="Complete"),"",I186-TODAY())</f>
        <v/>
      </c>
      <c r="Q186" s="4">
        <f>IF(OR(K186="",L186&lt;&gt;"",M186="Complete"),"",K186-TODAY())</f>
        <v/>
      </c>
      <c r="R186" s="4">
        <f>IF(AND(B186="",E186=""),"",IF(OR(G186="",H186=""),"Missing Date",IF(OR(L186&lt;&gt;"",M186="Complete"),"Delivered / Complete",IF(P186&lt;0,IF(Q186&gt;=0,"In Cure Period","Cure Expired"),IF(P186&lt;=30,"Due Soon","OK")))))</f>
        <v/>
      </c>
    </row>
    <row r="187">
      <c r="I187" s="6">
        <f>IF(OR(G187="",H187=""),"",G187+H187)</f>
        <v/>
      </c>
      <c r="K187" s="6">
        <f>IF(I187="","",I187+N(J187))</f>
        <v/>
      </c>
      <c r="O187" s="6">
        <f>IF(OR(G187="",F187="",F187="One-Time"),"",EDATE(G187,IF(F187="Monthly",1,IF(F187="Quarterly",3,IF(F187="Semi-Annual",6,12)))))</f>
        <v/>
      </c>
      <c r="P187" s="4">
        <f>IF(OR(I187="",L187&lt;&gt;"",M187="Complete"),"",I187-TODAY())</f>
        <v/>
      </c>
      <c r="Q187" s="4">
        <f>IF(OR(K187="",L187&lt;&gt;"",M187="Complete"),"",K187-TODAY())</f>
        <v/>
      </c>
      <c r="R187" s="4">
        <f>IF(AND(B187="",E187=""),"",IF(OR(G187="",H187=""),"Missing Date",IF(OR(L187&lt;&gt;"",M187="Complete"),"Delivered / Complete",IF(P187&lt;0,IF(Q187&gt;=0,"In Cure Period","Cure Expired"),IF(P187&lt;=30,"Due Soon","OK")))))</f>
        <v/>
      </c>
    </row>
    <row r="188">
      <c r="I188" s="6">
        <f>IF(OR(G188="",H188=""),"",G188+H188)</f>
        <v/>
      </c>
      <c r="K188" s="6">
        <f>IF(I188="","",I188+N(J188))</f>
        <v/>
      </c>
      <c r="O188" s="6">
        <f>IF(OR(G188="",F188="",F188="One-Time"),"",EDATE(G188,IF(F188="Monthly",1,IF(F188="Quarterly",3,IF(F188="Semi-Annual",6,12)))))</f>
        <v/>
      </c>
      <c r="P188" s="4">
        <f>IF(OR(I188="",L188&lt;&gt;"",M188="Complete"),"",I188-TODAY())</f>
        <v/>
      </c>
      <c r="Q188" s="4">
        <f>IF(OR(K188="",L188&lt;&gt;"",M188="Complete"),"",K188-TODAY())</f>
        <v/>
      </c>
      <c r="R188" s="4">
        <f>IF(AND(B188="",E188=""),"",IF(OR(G188="",H188=""),"Missing Date",IF(OR(L188&lt;&gt;"",M188="Complete"),"Delivered / Complete",IF(P188&lt;0,IF(Q188&gt;=0,"In Cure Period","Cure Expired"),IF(P188&lt;=30,"Due Soon","OK")))))</f>
        <v/>
      </c>
    </row>
    <row r="189">
      <c r="I189" s="6">
        <f>IF(OR(G189="",H189=""),"",G189+H189)</f>
        <v/>
      </c>
      <c r="K189" s="6">
        <f>IF(I189="","",I189+N(J189))</f>
        <v/>
      </c>
      <c r="O189" s="6">
        <f>IF(OR(G189="",F189="",F189="One-Time"),"",EDATE(G189,IF(F189="Monthly",1,IF(F189="Quarterly",3,IF(F189="Semi-Annual",6,12)))))</f>
        <v/>
      </c>
      <c r="P189" s="4">
        <f>IF(OR(I189="",L189&lt;&gt;"",M189="Complete"),"",I189-TODAY())</f>
        <v/>
      </c>
      <c r="Q189" s="4">
        <f>IF(OR(K189="",L189&lt;&gt;"",M189="Complete"),"",K189-TODAY())</f>
        <v/>
      </c>
      <c r="R189" s="4">
        <f>IF(AND(B189="",E189=""),"",IF(OR(G189="",H189=""),"Missing Date",IF(OR(L189&lt;&gt;"",M189="Complete"),"Delivered / Complete",IF(P189&lt;0,IF(Q189&gt;=0,"In Cure Period","Cure Expired"),IF(P189&lt;=30,"Due Soon","OK")))))</f>
        <v/>
      </c>
    </row>
    <row r="190">
      <c r="I190" s="6">
        <f>IF(OR(G190="",H190=""),"",G190+H190)</f>
        <v/>
      </c>
      <c r="K190" s="6">
        <f>IF(I190="","",I190+N(J190))</f>
        <v/>
      </c>
      <c r="O190" s="6">
        <f>IF(OR(G190="",F190="",F190="One-Time"),"",EDATE(G190,IF(F190="Monthly",1,IF(F190="Quarterly",3,IF(F190="Semi-Annual",6,12)))))</f>
        <v/>
      </c>
      <c r="P190" s="4">
        <f>IF(OR(I190="",L190&lt;&gt;"",M190="Complete"),"",I190-TODAY())</f>
        <v/>
      </c>
      <c r="Q190" s="4">
        <f>IF(OR(K190="",L190&lt;&gt;"",M190="Complete"),"",K190-TODAY())</f>
        <v/>
      </c>
      <c r="R190" s="4">
        <f>IF(AND(B190="",E190=""),"",IF(OR(G190="",H190=""),"Missing Date",IF(OR(L190&lt;&gt;"",M190="Complete"),"Delivered / Complete",IF(P190&lt;0,IF(Q190&gt;=0,"In Cure Period","Cure Expired"),IF(P190&lt;=30,"Due Soon","OK")))))</f>
        <v/>
      </c>
    </row>
    <row r="191">
      <c r="I191" s="6">
        <f>IF(OR(G191="",H191=""),"",G191+H191)</f>
        <v/>
      </c>
      <c r="K191" s="6">
        <f>IF(I191="","",I191+N(J191))</f>
        <v/>
      </c>
      <c r="O191" s="6">
        <f>IF(OR(G191="",F191="",F191="One-Time"),"",EDATE(G191,IF(F191="Monthly",1,IF(F191="Quarterly",3,IF(F191="Semi-Annual",6,12)))))</f>
        <v/>
      </c>
      <c r="P191" s="4">
        <f>IF(OR(I191="",L191&lt;&gt;"",M191="Complete"),"",I191-TODAY())</f>
        <v/>
      </c>
      <c r="Q191" s="4">
        <f>IF(OR(K191="",L191&lt;&gt;"",M191="Complete"),"",K191-TODAY())</f>
        <v/>
      </c>
      <c r="R191" s="4">
        <f>IF(AND(B191="",E191=""),"",IF(OR(G191="",H191=""),"Missing Date",IF(OR(L191&lt;&gt;"",M191="Complete"),"Delivered / Complete",IF(P191&lt;0,IF(Q191&gt;=0,"In Cure Period","Cure Expired"),IF(P191&lt;=30,"Due Soon","OK")))))</f>
        <v/>
      </c>
    </row>
    <row r="192">
      <c r="I192" s="6">
        <f>IF(OR(G192="",H192=""),"",G192+H192)</f>
        <v/>
      </c>
      <c r="K192" s="6">
        <f>IF(I192="","",I192+N(J192))</f>
        <v/>
      </c>
      <c r="O192" s="6">
        <f>IF(OR(G192="",F192="",F192="One-Time"),"",EDATE(G192,IF(F192="Monthly",1,IF(F192="Quarterly",3,IF(F192="Semi-Annual",6,12)))))</f>
        <v/>
      </c>
      <c r="P192" s="4">
        <f>IF(OR(I192="",L192&lt;&gt;"",M192="Complete"),"",I192-TODAY())</f>
        <v/>
      </c>
      <c r="Q192" s="4">
        <f>IF(OR(K192="",L192&lt;&gt;"",M192="Complete"),"",K192-TODAY())</f>
        <v/>
      </c>
      <c r="R192" s="4">
        <f>IF(AND(B192="",E192=""),"",IF(OR(G192="",H192=""),"Missing Date",IF(OR(L192&lt;&gt;"",M192="Complete"),"Delivered / Complete",IF(P192&lt;0,IF(Q192&gt;=0,"In Cure Period","Cure Expired"),IF(P192&lt;=30,"Due Soon","OK")))))</f>
        <v/>
      </c>
    </row>
    <row r="193">
      <c r="I193" s="6">
        <f>IF(OR(G193="",H193=""),"",G193+H193)</f>
        <v/>
      </c>
      <c r="K193" s="6">
        <f>IF(I193="","",I193+N(J193))</f>
        <v/>
      </c>
      <c r="O193" s="6">
        <f>IF(OR(G193="",F193="",F193="One-Time"),"",EDATE(G193,IF(F193="Monthly",1,IF(F193="Quarterly",3,IF(F193="Semi-Annual",6,12)))))</f>
        <v/>
      </c>
      <c r="P193" s="4">
        <f>IF(OR(I193="",L193&lt;&gt;"",M193="Complete"),"",I193-TODAY())</f>
        <v/>
      </c>
      <c r="Q193" s="4">
        <f>IF(OR(K193="",L193&lt;&gt;"",M193="Complete"),"",K193-TODAY())</f>
        <v/>
      </c>
      <c r="R193" s="4">
        <f>IF(AND(B193="",E193=""),"",IF(OR(G193="",H193=""),"Missing Date",IF(OR(L193&lt;&gt;"",M193="Complete"),"Delivered / Complete",IF(P193&lt;0,IF(Q193&gt;=0,"In Cure Period","Cure Expired"),IF(P193&lt;=30,"Due Soon","OK")))))</f>
        <v/>
      </c>
    </row>
    <row r="194">
      <c r="I194" s="6">
        <f>IF(OR(G194="",H194=""),"",G194+H194)</f>
        <v/>
      </c>
      <c r="K194" s="6">
        <f>IF(I194="","",I194+N(J194))</f>
        <v/>
      </c>
      <c r="O194" s="6">
        <f>IF(OR(G194="",F194="",F194="One-Time"),"",EDATE(G194,IF(F194="Monthly",1,IF(F194="Quarterly",3,IF(F194="Semi-Annual",6,12)))))</f>
        <v/>
      </c>
      <c r="P194" s="4">
        <f>IF(OR(I194="",L194&lt;&gt;"",M194="Complete"),"",I194-TODAY())</f>
        <v/>
      </c>
      <c r="Q194" s="4">
        <f>IF(OR(K194="",L194&lt;&gt;"",M194="Complete"),"",K194-TODAY())</f>
        <v/>
      </c>
      <c r="R194" s="4">
        <f>IF(AND(B194="",E194=""),"",IF(OR(G194="",H194=""),"Missing Date",IF(OR(L194&lt;&gt;"",M194="Complete"),"Delivered / Complete",IF(P194&lt;0,IF(Q194&gt;=0,"In Cure Period","Cure Expired"),IF(P194&lt;=30,"Due Soon","OK")))))</f>
        <v/>
      </c>
    </row>
    <row r="195">
      <c r="I195" s="6">
        <f>IF(OR(G195="",H195=""),"",G195+H195)</f>
        <v/>
      </c>
      <c r="K195" s="6">
        <f>IF(I195="","",I195+N(J195))</f>
        <v/>
      </c>
      <c r="O195" s="6">
        <f>IF(OR(G195="",F195="",F195="One-Time"),"",EDATE(G195,IF(F195="Monthly",1,IF(F195="Quarterly",3,IF(F195="Semi-Annual",6,12)))))</f>
        <v/>
      </c>
      <c r="P195" s="4">
        <f>IF(OR(I195="",L195&lt;&gt;"",M195="Complete"),"",I195-TODAY())</f>
        <v/>
      </c>
      <c r="Q195" s="4">
        <f>IF(OR(K195="",L195&lt;&gt;"",M195="Complete"),"",K195-TODAY())</f>
        <v/>
      </c>
      <c r="R195" s="4">
        <f>IF(AND(B195="",E195=""),"",IF(OR(G195="",H195=""),"Missing Date",IF(OR(L195&lt;&gt;"",M195="Complete"),"Delivered / Complete",IF(P195&lt;0,IF(Q195&gt;=0,"In Cure Period","Cure Expired"),IF(P195&lt;=30,"Due Soon","OK")))))</f>
        <v/>
      </c>
    </row>
    <row r="196">
      <c r="I196" s="6">
        <f>IF(OR(G196="",H196=""),"",G196+H196)</f>
        <v/>
      </c>
      <c r="K196" s="6">
        <f>IF(I196="","",I196+N(J196))</f>
        <v/>
      </c>
      <c r="O196" s="6">
        <f>IF(OR(G196="",F196="",F196="One-Time"),"",EDATE(G196,IF(F196="Monthly",1,IF(F196="Quarterly",3,IF(F196="Semi-Annual",6,12)))))</f>
        <v/>
      </c>
      <c r="P196" s="4">
        <f>IF(OR(I196="",L196&lt;&gt;"",M196="Complete"),"",I196-TODAY())</f>
        <v/>
      </c>
      <c r="Q196" s="4">
        <f>IF(OR(K196="",L196&lt;&gt;"",M196="Complete"),"",K196-TODAY())</f>
        <v/>
      </c>
      <c r="R196" s="4">
        <f>IF(AND(B196="",E196=""),"",IF(OR(G196="",H196=""),"Missing Date",IF(OR(L196&lt;&gt;"",M196="Complete"),"Delivered / Complete",IF(P196&lt;0,IF(Q196&gt;=0,"In Cure Period","Cure Expired"),IF(P196&lt;=30,"Due Soon","OK")))))</f>
        <v/>
      </c>
    </row>
    <row r="197">
      <c r="I197" s="6">
        <f>IF(OR(G197="",H197=""),"",G197+H197)</f>
        <v/>
      </c>
      <c r="K197" s="6">
        <f>IF(I197="","",I197+N(J197))</f>
        <v/>
      </c>
      <c r="O197" s="6">
        <f>IF(OR(G197="",F197="",F197="One-Time"),"",EDATE(G197,IF(F197="Monthly",1,IF(F197="Quarterly",3,IF(F197="Semi-Annual",6,12)))))</f>
        <v/>
      </c>
      <c r="P197" s="4">
        <f>IF(OR(I197="",L197&lt;&gt;"",M197="Complete"),"",I197-TODAY())</f>
        <v/>
      </c>
      <c r="Q197" s="4">
        <f>IF(OR(K197="",L197&lt;&gt;"",M197="Complete"),"",K197-TODAY())</f>
        <v/>
      </c>
      <c r="R197" s="4">
        <f>IF(AND(B197="",E197=""),"",IF(OR(G197="",H197=""),"Missing Date",IF(OR(L197&lt;&gt;"",M197="Complete"),"Delivered / Complete",IF(P197&lt;0,IF(Q197&gt;=0,"In Cure Period","Cure Expired"),IF(P197&lt;=30,"Due Soon","OK")))))</f>
        <v/>
      </c>
    </row>
    <row r="198">
      <c r="I198" s="6">
        <f>IF(OR(G198="",H198=""),"",G198+H198)</f>
        <v/>
      </c>
      <c r="K198" s="6">
        <f>IF(I198="","",I198+N(J198))</f>
        <v/>
      </c>
      <c r="O198" s="6">
        <f>IF(OR(G198="",F198="",F198="One-Time"),"",EDATE(G198,IF(F198="Monthly",1,IF(F198="Quarterly",3,IF(F198="Semi-Annual",6,12)))))</f>
        <v/>
      </c>
      <c r="P198" s="4">
        <f>IF(OR(I198="",L198&lt;&gt;"",M198="Complete"),"",I198-TODAY())</f>
        <v/>
      </c>
      <c r="Q198" s="4">
        <f>IF(OR(K198="",L198&lt;&gt;"",M198="Complete"),"",K198-TODAY())</f>
        <v/>
      </c>
      <c r="R198" s="4">
        <f>IF(AND(B198="",E198=""),"",IF(OR(G198="",H198=""),"Missing Date",IF(OR(L198&lt;&gt;"",M198="Complete"),"Delivered / Complete",IF(P198&lt;0,IF(Q198&gt;=0,"In Cure Period","Cure Expired"),IF(P198&lt;=30,"Due Soon","OK")))))</f>
        <v/>
      </c>
    </row>
    <row r="199">
      <c r="I199" s="6">
        <f>IF(OR(G199="",H199=""),"",G199+H199)</f>
        <v/>
      </c>
      <c r="K199" s="6">
        <f>IF(I199="","",I199+N(J199))</f>
        <v/>
      </c>
      <c r="O199" s="6">
        <f>IF(OR(G199="",F199="",F199="One-Time"),"",EDATE(G199,IF(F199="Monthly",1,IF(F199="Quarterly",3,IF(F199="Semi-Annual",6,12)))))</f>
        <v/>
      </c>
      <c r="P199" s="4">
        <f>IF(OR(I199="",L199&lt;&gt;"",M199="Complete"),"",I199-TODAY())</f>
        <v/>
      </c>
      <c r="Q199" s="4">
        <f>IF(OR(K199="",L199&lt;&gt;"",M199="Complete"),"",K199-TODAY())</f>
        <v/>
      </c>
      <c r="R199" s="4">
        <f>IF(AND(B199="",E199=""),"",IF(OR(G199="",H199=""),"Missing Date",IF(OR(L199&lt;&gt;"",M199="Complete"),"Delivered / Complete",IF(P199&lt;0,IF(Q199&gt;=0,"In Cure Period","Cure Expired"),IF(P199&lt;=30,"Due Soon","OK")))))</f>
        <v/>
      </c>
    </row>
    <row r="200">
      <c r="I200" s="6">
        <f>IF(OR(G200="",H200=""),"",G200+H200)</f>
        <v/>
      </c>
      <c r="K200" s="6">
        <f>IF(I200="","",I200+N(J200))</f>
        <v/>
      </c>
      <c r="O200" s="6">
        <f>IF(OR(G200="",F200="",F200="One-Time"),"",EDATE(G200,IF(F200="Monthly",1,IF(F200="Quarterly",3,IF(F200="Semi-Annual",6,12)))))</f>
        <v/>
      </c>
      <c r="P200" s="4">
        <f>IF(OR(I200="",L200&lt;&gt;"",M200="Complete"),"",I200-TODAY())</f>
        <v/>
      </c>
      <c r="Q200" s="4">
        <f>IF(OR(K200="",L200&lt;&gt;"",M200="Complete"),"",K200-TODAY())</f>
        <v/>
      </c>
      <c r="R200" s="4">
        <f>IF(AND(B200="",E200=""),"",IF(OR(G200="",H200=""),"Missing Date",IF(OR(L200&lt;&gt;"",M200="Complete"),"Delivered / Complete",IF(P200&lt;0,IF(Q200&gt;=0,"In Cure Period","Cure Expired"),IF(P200&lt;=30,"Due Soon","OK")))))</f>
        <v/>
      </c>
    </row>
    <row r="201">
      <c r="I201" s="6">
        <f>IF(OR(G201="",H201=""),"",G201+H201)</f>
        <v/>
      </c>
      <c r="K201" s="6">
        <f>IF(I201="","",I201+N(J201))</f>
        <v/>
      </c>
      <c r="O201" s="6">
        <f>IF(OR(G201="",F201="",F201="One-Time"),"",EDATE(G201,IF(F201="Monthly",1,IF(F201="Quarterly",3,IF(F201="Semi-Annual",6,12)))))</f>
        <v/>
      </c>
      <c r="P201" s="4">
        <f>IF(OR(I201="",L201&lt;&gt;"",M201="Complete"),"",I201-TODAY())</f>
        <v/>
      </c>
      <c r="Q201" s="4">
        <f>IF(OR(K201="",L201&lt;&gt;"",M201="Complete"),"",K201-TODAY())</f>
        <v/>
      </c>
      <c r="R201" s="4">
        <f>IF(AND(B201="",E201=""),"",IF(OR(G201="",H201=""),"Missing Date",IF(OR(L201&lt;&gt;"",M201="Complete"),"Delivered / Complete",IF(P201&lt;0,IF(Q201&gt;=0,"In Cure Period","Cure Expired"),IF(P201&lt;=30,"Due Soon","OK")))))</f>
        <v/>
      </c>
    </row>
    <row r="202">
      <c r="I202" s="6">
        <f>IF(OR(G202="",H202=""),"",G202+H202)</f>
        <v/>
      </c>
      <c r="K202" s="6">
        <f>IF(I202="","",I202+N(J202))</f>
        <v/>
      </c>
      <c r="O202" s="6">
        <f>IF(OR(G202="",F202="",F202="One-Time"),"",EDATE(G202,IF(F202="Monthly",1,IF(F202="Quarterly",3,IF(F202="Semi-Annual",6,12)))))</f>
        <v/>
      </c>
      <c r="P202" s="4">
        <f>IF(OR(I202="",L202&lt;&gt;"",M202="Complete"),"",I202-TODAY())</f>
        <v/>
      </c>
      <c r="Q202" s="4">
        <f>IF(OR(K202="",L202&lt;&gt;"",M202="Complete"),"",K202-TODAY())</f>
        <v/>
      </c>
      <c r="R202" s="4">
        <f>IF(AND(B202="",E202=""),"",IF(OR(G202="",H202=""),"Missing Date",IF(OR(L202&lt;&gt;"",M202="Complete"),"Delivered / Complete",IF(P202&lt;0,IF(Q202&gt;=0,"In Cure Period","Cure Expired"),IF(P202&lt;=30,"Due Soon","OK")))))</f>
        <v/>
      </c>
    </row>
    <row r="203">
      <c r="I203" s="6">
        <f>IF(OR(G203="",H203=""),"",G203+H203)</f>
        <v/>
      </c>
      <c r="K203" s="6">
        <f>IF(I203="","",I203+N(J203))</f>
        <v/>
      </c>
      <c r="O203" s="6">
        <f>IF(OR(G203="",F203="",F203="One-Time"),"",EDATE(G203,IF(F203="Monthly",1,IF(F203="Quarterly",3,IF(F203="Semi-Annual",6,12)))))</f>
        <v/>
      </c>
      <c r="P203" s="4">
        <f>IF(OR(I203="",L203&lt;&gt;"",M203="Complete"),"",I203-TODAY())</f>
        <v/>
      </c>
      <c r="Q203" s="4">
        <f>IF(OR(K203="",L203&lt;&gt;"",M203="Complete"),"",K203-TODAY())</f>
        <v/>
      </c>
      <c r="R203" s="4">
        <f>IF(AND(B203="",E203=""),"",IF(OR(G203="",H203=""),"Missing Date",IF(OR(L203&lt;&gt;"",M203="Complete"),"Delivered / Complete",IF(P203&lt;0,IF(Q203&gt;=0,"In Cure Period","Cure Expired"),IF(P203&lt;=30,"Due Soon","OK")))))</f>
        <v/>
      </c>
    </row>
    <row r="204">
      <c r="I204" s="6">
        <f>IF(OR(G204="",H204=""),"",G204+H204)</f>
        <v/>
      </c>
      <c r="K204" s="6">
        <f>IF(I204="","",I204+N(J204))</f>
        <v/>
      </c>
      <c r="O204" s="6">
        <f>IF(OR(G204="",F204="",F204="One-Time"),"",EDATE(G204,IF(F204="Monthly",1,IF(F204="Quarterly",3,IF(F204="Semi-Annual",6,12)))))</f>
        <v/>
      </c>
      <c r="P204" s="4">
        <f>IF(OR(I204="",L204&lt;&gt;"",M204="Complete"),"",I204-TODAY())</f>
        <v/>
      </c>
      <c r="Q204" s="4">
        <f>IF(OR(K204="",L204&lt;&gt;"",M204="Complete"),"",K204-TODAY())</f>
        <v/>
      </c>
      <c r="R204" s="4">
        <f>IF(AND(B204="",E204=""),"",IF(OR(G204="",H204=""),"Missing Date",IF(OR(L204&lt;&gt;"",M204="Complete"),"Delivered / Complete",IF(P204&lt;0,IF(Q204&gt;=0,"In Cure Period","Cure Expired"),IF(P204&lt;=30,"Due Soon","OK")))))</f>
        <v/>
      </c>
    </row>
  </sheetData>
  <autoFilter ref="A4:R204"/>
  <mergeCells count="2">
    <mergeCell ref="A2:R2"/>
    <mergeCell ref="A1:R1"/>
  </mergeCells>
  <conditionalFormatting sqref="R5:R204">
    <cfRule type="expression" priority="1" dxfId="0">
      <formula>$R5="OK"</formula>
    </cfRule>
    <cfRule type="expression" priority="2" dxfId="1">
      <formula>$R5="Due Soon"</formula>
    </cfRule>
    <cfRule type="expression" priority="3" dxfId="2">
      <formula>$R5="In Cure Period"</formula>
    </cfRule>
    <cfRule type="expression" priority="4" dxfId="3">
      <formula>$R5="Cure Expired"</formula>
    </cfRule>
    <cfRule type="expression" priority="5" dxfId="4">
      <formula>$R5="Delivered / Complete"</formula>
    </cfRule>
    <cfRule type="expression" priority="6" dxfId="5">
      <formula>$R5="Missing Date"</formula>
    </cfRule>
  </conditionalFormatting>
  <dataValidations count="8">
    <dataValidation sqref="A5:A204" showDropDown="0" showInputMessage="0" showErrorMessage="1" allowBlank="1" type="list">
      <formula1>Lookup!$F$2:$F$2</formula1>
    </dataValidation>
    <dataValidation sqref="C5:C204" showDropDown="0" showInputMessage="0" showErrorMessage="0" allowBlank="1" type="list">
      <formula1>Lookup!$H$2:$H$6</formula1>
    </dataValidation>
    <dataValidation sqref="E5:E204" showDropDown="0" showInputMessage="0" showErrorMessage="1" allowBlank="1" type="list">
      <formula1>Lookup!$A$2:$A$8</formula1>
    </dataValidation>
    <dataValidation sqref="F5:F204" showDropDown="0" showInputMessage="0" showErrorMessage="1" allowBlank="1" type="list">
      <formula1>Lookup!$B$2:$B$6</formula1>
    </dataValidation>
    <dataValidation sqref="H5:H204" showDropDown="0" showInputMessage="0" showErrorMessage="0" allowBlank="1" type="list">
      <formula1>Lookup!$C$2:$C$6</formula1>
    </dataValidation>
    <dataValidation sqref="J5:J204" showDropDown="0" showInputMessage="0" showErrorMessage="0" allowBlank="1" type="list">
      <formula1>Lookup!$D$2:$D$5</formula1>
    </dataValidation>
    <dataValidation sqref="M5:M204" showDropDown="0" showInputMessage="0" showErrorMessage="1" allowBlank="1" type="list">
      <formula1>Lookup!$E$2:$E$5</formula1>
    </dataValidation>
    <dataValidation sqref="N5:N204" showDropDown="0" showInputMessage="0" showErrorMessage="0" allowBlank="1" type="list">
      <formula1>Lookup!$I$2:$I$5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2"/>
  <sheetViews>
    <sheetView showGridLines="0" workbookViewId="0">
      <selection activeCell="A1" sqref="A1"/>
    </sheetView>
  </sheetViews>
  <sheetFormatPr baseColWidth="8" defaultRowHeight="15"/>
  <cols>
    <col width="58" customWidth="1" min="1" max="1"/>
    <col width="12" customWidth="1" min="2" max="2"/>
    <col width="26" customWidth="1" min="3" max="3"/>
    <col width="14" customWidth="1" min="4" max="4"/>
  </cols>
  <sheetData>
    <row r="1">
      <c r="A1" s="1" t="inlineStr">
        <is>
          <t>Loan Covenant &amp; Reporting Dashboard</t>
        </is>
      </c>
    </row>
    <row r="2" ht="36" customHeight="1">
      <c r="A2" s="7" t="inlineStr">
        <is>
          <t>Auto-calculated from Covenant Calendar. Counts only real rows (blank rows stay blank). Reminders only; not financial or legal advice; confirm deadlines and cure terms against your credit agreement.</t>
        </is>
      </c>
    </row>
    <row r="4">
      <c r="A4" s="8" t="inlineStr">
        <is>
          <t>Portfolio Overview</t>
        </is>
      </c>
    </row>
    <row r="5">
      <c r="A5" s="9" t="inlineStr">
        <is>
          <t>Total Obligations Tracked</t>
        </is>
      </c>
      <c r="C5" s="10">
        <f>COUNTIF('Covenant Calendar'!R5:R204,"?*")</f>
        <v/>
      </c>
    </row>
    <row r="6">
      <c r="A6" s="11" t="inlineStr">
        <is>
          <t>Cure Expired</t>
        </is>
      </c>
      <c r="C6" s="12">
        <f>COUNTIF('Covenant Calendar'!R5:R204,"Cure Expired")</f>
        <v/>
      </c>
    </row>
    <row r="7">
      <c r="A7" s="13" t="inlineStr">
        <is>
          <t>In Cure Period</t>
        </is>
      </c>
      <c r="C7" s="14">
        <f>COUNTIF('Covenant Calendar'!R5:R204,"In Cure Period")</f>
        <v/>
      </c>
    </row>
    <row r="8">
      <c r="A8" s="9" t="inlineStr">
        <is>
          <t>Due Soon</t>
        </is>
      </c>
      <c r="C8" s="10">
        <f>COUNTIF('Covenant Calendar'!R5:R204,"Due Soon")</f>
        <v/>
      </c>
    </row>
    <row r="9">
      <c r="A9" s="9" t="inlineStr">
        <is>
          <t>OK</t>
        </is>
      </c>
      <c r="C9" s="10">
        <f>COUNTIF('Covenant Calendar'!R5:R204,"OK")</f>
        <v/>
      </c>
    </row>
    <row r="10">
      <c r="A10" s="9" t="inlineStr">
        <is>
          <t>Delivered / Complete</t>
        </is>
      </c>
      <c r="C10" s="10">
        <f>COUNTIF('Covenant Calendar'!R5:R204,"Delivered / Complete")</f>
        <v/>
      </c>
    </row>
    <row r="11">
      <c r="A11" s="9" t="inlineStr">
        <is>
          <t>Missing Date</t>
        </is>
      </c>
      <c r="C11" s="10">
        <f>COUNTIF('Covenant Calendar'!R5:R204,"Missing Date")</f>
        <v/>
      </c>
    </row>
    <row r="12">
      <c r="A12" s="15" t="inlineStr">
        <is>
          <t>Action Needed (cure expired + in cure + due soon + missing)</t>
        </is>
      </c>
      <c r="C12" s="16">
        <f>C6+C7+C8+C11</f>
        <v/>
      </c>
    </row>
    <row r="14">
      <c r="A14" s="9" t="inlineStr">
        <is>
          <t>Reporting Health Score %</t>
        </is>
      </c>
      <c r="C14" s="17">
        <f>IFERROR((C9+C10)/MAX(C5,1),0)</f>
        <v/>
      </c>
    </row>
    <row r="16">
      <c r="A16" s="8" t="inlineStr">
        <is>
          <t>Next 5 Open Deliverables (by Days to Due)</t>
        </is>
      </c>
    </row>
    <row r="17">
      <c r="A17" s="3" t="inlineStr">
        <is>
          <t>Facility / Loan</t>
        </is>
      </c>
      <c r="B17" s="3" t="inlineStr">
        <is>
          <t>Days to Due</t>
        </is>
      </c>
      <c r="C17" s="3" t="inlineStr">
        <is>
          <t>Obligation Type</t>
        </is>
      </c>
      <c r="D17" s="3" t="inlineStr">
        <is>
          <t>Due Date</t>
        </is>
      </c>
    </row>
    <row r="18">
      <c r="A18" s="4">
        <f>IF(B18="","",INDEX('Covenant Calendar'!B5:B204,MATCH(B18,'Covenant Calendar'!P5:P204,0)))</f>
        <v/>
      </c>
      <c r="B18" s="4">
        <f>IFERROR(SMALL('Covenant Calendar'!P5:P204,1),"")</f>
        <v/>
      </c>
      <c r="C18" s="4">
        <f>IF(B18="","",INDEX('Covenant Calendar'!E5:E204,MATCH(B18,'Covenant Calendar'!P5:P204,0)))</f>
        <v/>
      </c>
      <c r="D18" s="6">
        <f>IF(B18="","",TODAY()+B18)</f>
        <v/>
      </c>
    </row>
    <row r="19">
      <c r="A19" s="4">
        <f>IF(B19="","",INDEX('Covenant Calendar'!B5:B204,MATCH(B19,'Covenant Calendar'!P5:P204,0)))</f>
        <v/>
      </c>
      <c r="B19" s="4">
        <f>IFERROR(SMALL('Covenant Calendar'!P5:P204,2),"")</f>
        <v/>
      </c>
      <c r="C19" s="4">
        <f>IF(B19="","",INDEX('Covenant Calendar'!E5:E204,MATCH(B19,'Covenant Calendar'!P5:P204,0)))</f>
        <v/>
      </c>
      <c r="D19" s="6">
        <f>IF(B19="","",TODAY()+B19)</f>
        <v/>
      </c>
    </row>
    <row r="20">
      <c r="A20" s="4">
        <f>IF(B20="","",INDEX('Covenant Calendar'!B5:B204,MATCH(B20,'Covenant Calendar'!P5:P204,0)))</f>
        <v/>
      </c>
      <c r="B20" s="4">
        <f>IFERROR(SMALL('Covenant Calendar'!P5:P204,3),"")</f>
        <v/>
      </c>
      <c r="C20" s="4">
        <f>IF(B20="","",INDEX('Covenant Calendar'!E5:E204,MATCH(B20,'Covenant Calendar'!P5:P204,0)))</f>
        <v/>
      </c>
      <c r="D20" s="6">
        <f>IF(B20="","",TODAY()+B20)</f>
        <v/>
      </c>
    </row>
    <row r="21">
      <c r="A21" s="4">
        <f>IF(B21="","",INDEX('Covenant Calendar'!B5:B204,MATCH(B21,'Covenant Calendar'!P5:P204,0)))</f>
        <v/>
      </c>
      <c r="B21" s="4">
        <f>IFERROR(SMALL('Covenant Calendar'!P5:P204,4),"")</f>
        <v/>
      </c>
      <c r="C21" s="4">
        <f>IF(B21="","",INDEX('Covenant Calendar'!E5:E204,MATCH(B21,'Covenant Calendar'!P5:P204,0)))</f>
        <v/>
      </c>
      <c r="D21" s="6">
        <f>IF(B21="","",TODAY()+B21)</f>
        <v/>
      </c>
    </row>
    <row r="22">
      <c r="A22" s="4">
        <f>IF(B22="","",INDEX('Covenant Calendar'!B5:B204,MATCH(B22,'Covenant Calendar'!P5:P204,0)))</f>
        <v/>
      </c>
      <c r="B22" s="4">
        <f>IFERROR(SMALL('Covenant Calendar'!P5:P204,5),"")</f>
        <v/>
      </c>
      <c r="C22" s="4">
        <f>IF(B22="","",INDEX('Covenant Calendar'!E5:E204,MATCH(B22,'Covenant Calendar'!P5:P204,0)))</f>
        <v/>
      </c>
      <c r="D22" s="6">
        <f>IF(B22="","",TODAY()+B22)</f>
        <v/>
      </c>
    </row>
    <row r="23">
      <c r="A23" s="18" t="inlineStr">
        <is>
          <t>Open = not delivered and not Complete; negative days = past due. Ties show the first matching row.</t>
        </is>
      </c>
    </row>
    <row r="25">
      <c r="A25" s="8" t="inlineStr">
        <is>
          <t>By Obligation Type</t>
        </is>
      </c>
    </row>
    <row r="26">
      <c r="A26" s="19" t="inlineStr">
        <is>
          <t>Covenant Test</t>
        </is>
      </c>
      <c r="C26" s="9">
        <f>COUNTIF('Covenant Calendar'!E5:E204,"Covenant Test")</f>
        <v/>
      </c>
    </row>
    <row r="27">
      <c r="A27" s="19" t="inlineStr">
        <is>
          <t>Compliance Certificate</t>
        </is>
      </c>
      <c r="C27" s="9">
        <f>COUNTIF('Covenant Calendar'!E5:E204,"Compliance Certificate")</f>
        <v/>
      </c>
    </row>
    <row r="28">
      <c r="A28" s="19" t="inlineStr">
        <is>
          <t>Annual Financial Statements</t>
        </is>
      </c>
      <c r="C28" s="9">
        <f>COUNTIF('Covenant Calendar'!E5:E204,"Annual Financial Statements")</f>
        <v/>
      </c>
    </row>
    <row r="29">
      <c r="A29" s="19" t="inlineStr">
        <is>
          <t>Quarterly Financials</t>
        </is>
      </c>
      <c r="C29" s="9">
        <f>COUNTIF('Covenant Calendar'!E5:E204,"Quarterly Financials")</f>
        <v/>
      </c>
    </row>
    <row r="30">
      <c r="A30" s="19" t="inlineStr">
        <is>
          <t>Budget / Projections</t>
        </is>
      </c>
      <c r="C30" s="9">
        <f>COUNTIF('Covenant Calendar'!E5:E204,"Budget / Projections")</f>
        <v/>
      </c>
    </row>
    <row r="31">
      <c r="A31" s="19" t="inlineStr">
        <is>
          <t>Insurance Certificate</t>
        </is>
      </c>
      <c r="C31" s="9">
        <f>COUNTIF('Covenant Calendar'!E5:E204,"Insurance Certificate")</f>
        <v/>
      </c>
    </row>
    <row r="32">
      <c r="A32" s="19" t="inlineStr">
        <is>
          <t>Other</t>
        </is>
      </c>
      <c r="C32" s="9">
        <f>COUNTIF('Covenant Calendar'!E5:E204,"Other")</f>
        <v/>
      </c>
    </row>
    <row r="34">
      <c r="A34" s="8" t="inlineStr">
        <is>
          <t>By Lender</t>
        </is>
      </c>
    </row>
    <row r="35">
      <c r="A35" s="19">
        <f>Lookup!H2</f>
        <v/>
      </c>
      <c r="C35" s="9">
        <f>IF(A35="","",COUNTIF('Covenant Calendar'!C5:C204,A35))</f>
        <v/>
      </c>
    </row>
    <row r="36">
      <c r="A36" s="19">
        <f>Lookup!H3</f>
        <v/>
      </c>
      <c r="C36" s="9">
        <f>IF(A36="","",COUNTIF('Covenant Calendar'!C5:C204,A36))</f>
        <v/>
      </c>
    </row>
    <row r="37">
      <c r="A37" s="19">
        <f>Lookup!H4</f>
        <v/>
      </c>
      <c r="C37" s="9">
        <f>IF(A37="","",COUNTIF('Covenant Calendar'!C5:C204,A37))</f>
        <v/>
      </c>
    </row>
    <row r="38">
      <c r="A38" s="19">
        <f>Lookup!H5</f>
        <v/>
      </c>
      <c r="C38" s="9">
        <f>IF(A38="","",COUNTIF('Covenant Calendar'!C5:C204,A38))</f>
        <v/>
      </c>
    </row>
    <row r="39">
      <c r="A39" s="19">
        <f>Lookup!H6</f>
        <v/>
      </c>
      <c r="C39" s="9">
        <f>IF(A39="","",COUNTIF('Covenant Calendar'!C5:C204,A39))</f>
        <v/>
      </c>
    </row>
    <row r="41">
      <c r="A41" s="20" t="inlineStr">
        <is>
          <t>Need automatic Email, SMS and WhatsApp reminders before a compliance certificate or cure deadline arrives? Try Remindax</t>
        </is>
      </c>
    </row>
    <row r="42">
      <c r="A42" s="21" t="inlineStr">
        <is>
          <t>https://www.remindax.com/</t>
        </is>
      </c>
    </row>
  </sheetData>
  <mergeCells count="3">
    <mergeCell ref="A1:D1"/>
    <mergeCell ref="A41:D41"/>
    <mergeCell ref="A2:D2"/>
  </mergeCells>
  <hyperlinks>
    <hyperlink xmlns:r="http://schemas.openxmlformats.org/officeDocument/2006/relationships" ref="A41" r:id="rId1"/>
    <hyperlink xmlns:r="http://schemas.openxmlformats.org/officeDocument/2006/relationships" ref="A42"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How to use this Loan Covenant &amp; Compliance Certificate Calendar</t>
        </is>
      </c>
    </row>
    <row r="2">
      <c r="A2" s="22" t="inlineStr">
        <is>
          <t>Reminders only; not financial or legal advice; confirm deadlines and cure terms against your credit agreement.</t>
        </is>
      </c>
    </row>
    <row r="4">
      <c r="A4" s="23" t="inlineStr">
        <is>
          <t>1. How to use</t>
        </is>
      </c>
    </row>
    <row r="5" ht="30" customHeight="1">
      <c r="A5" s="24" t="inlineStr">
        <is>
          <t>Replace SAMPLE rows on Covenant Calendar. One row per deliverable per period — e.g. the Q3 compliance certificate for a facility. Enter Facility, Lender, Borrower Entity, Obligation Type, Frequency, Period End Date, Days After Period End, and Cure Period exactly as your credit agreement states. Enter Delivered Date when sent. Add the next period's row using Next Period End.</t>
        </is>
      </c>
    </row>
    <row r="6" ht="30" customHeight="1"/>
    <row r="8">
      <c r="A8" s="23" t="inlineStr">
        <is>
          <t>2. Column guide</t>
        </is>
      </c>
    </row>
    <row r="9" ht="30" customHeight="1">
      <c r="A9" s="24" t="inlineStr">
        <is>
          <t>Due Date, Cure Deadline, Next Period End, Days to Due, Days to Cure Deadline, and Status are calculated — do not type over them. Days columns clear once a Delivered Date is entered or Reminder Status is Complete.</t>
        </is>
      </c>
    </row>
    <row r="10" ht="30" customHeight="1"/>
    <row r="12">
      <c r="A12" s="23" t="inlineStr">
        <is>
          <t>3. Delivery window &amp; cure logic</t>
        </is>
      </c>
    </row>
    <row r="13" ht="30" customHeight="1">
      <c r="A13" s="24" t="inlineStr">
        <is>
          <t>Due Date = Period End + Days After Period End (e.g. 45 days after quarter-end, 120 after year-end). Cure Deadline = Due Date + Cure Period days (treated as 0 when blank). Next Period End = EDATE(Period End, 1/3/6/12 months) by Frequency; blank for One-Time.</t>
        </is>
      </c>
    </row>
    <row r="14" ht="30" customHeight="1"/>
    <row r="16">
      <c r="A16" s="23" t="inlineStr">
        <is>
          <t>4. Status meanings (in order)</t>
        </is>
      </c>
    </row>
    <row r="17" ht="30" customHeight="1">
      <c r="A17" s="24" t="inlineStr">
        <is>
          <t>Blank row → blank. Missing Date — Period End or Days After Period End blank. Delivered / Complete — Delivered Date filled or Reminder Status Complete. In Cure Period — Due Date passed, Cure Deadline not yet passed (purple). Cure Expired — Cure Deadline passed, not delivered (dark red). Due Soon — due within 30 days. OK — otherwise.</t>
        </is>
      </c>
    </row>
    <row r="18" ht="30" customHeight="1"/>
    <row r="20">
      <c r="A20" s="23" t="inlineStr">
        <is>
          <t>5. Scope</t>
        </is>
      </c>
    </row>
    <row r="21" ht="30" customHeight="1">
      <c r="A21" s="24" t="inlineStr">
        <is>
          <t>Reminders only; not financial or legal advice; confirm deadlines and cure terms against your credit agreement. This calendar tracks paperwork dates only; it does not calculate covenant ratios or determine pass/fail or default.</t>
        </is>
      </c>
    </row>
    <row r="22" ht="30" customHeight="1"/>
    <row r="24">
      <c r="A24" s="20" t="inlineStr">
        <is>
          <t>Need automatic Email, SMS and WhatsApp reminders before a compliance certificate or cure deadline arrives? Try Remindax</t>
        </is>
      </c>
    </row>
    <row r="25">
      <c r="A25" s="21"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showGridLines="0"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14" customWidth="1" min="4" max="4"/>
    <col width="16" customWidth="1" min="5" max="5"/>
    <col width="12" customWidth="1" min="6" max="6"/>
    <col width="20" customWidth="1" min="7" max="7"/>
    <col width="30" customWidth="1" min="8" max="8"/>
    <col width="30" customWidth="1" min="9" max="9"/>
  </cols>
  <sheetData>
    <row r="1">
      <c r="A1" s="3" t="inlineStr">
        <is>
          <t>Obligation Type</t>
        </is>
      </c>
      <c r="B1" s="3" t="inlineStr">
        <is>
          <t>Frequency</t>
        </is>
      </c>
      <c r="C1" s="3" t="inlineStr">
        <is>
          <t>Days After Period End</t>
        </is>
      </c>
      <c r="D1" s="3" t="inlineStr">
        <is>
          <t>Cure Period (days)</t>
        </is>
      </c>
      <c r="E1" s="3" t="inlineStr">
        <is>
          <t>Reminder Status</t>
        </is>
      </c>
      <c r="F1" s="3" t="inlineStr">
        <is>
          <t>Sample Flag</t>
        </is>
      </c>
      <c r="G1" s="3" t="inlineStr">
        <is>
          <t>Status Labels</t>
        </is>
      </c>
      <c r="H1" s="3" t="inlineStr">
        <is>
          <t>Lender (sample)</t>
        </is>
      </c>
      <c r="I1" s="3" t="inlineStr">
        <is>
          <t>Owner (sample)</t>
        </is>
      </c>
    </row>
    <row r="2">
      <c r="A2" s="19" t="inlineStr">
        <is>
          <t>Covenant Test</t>
        </is>
      </c>
      <c r="B2" s="19" t="inlineStr">
        <is>
          <t>Monthly</t>
        </is>
      </c>
      <c r="C2" s="19" t="n">
        <v>30</v>
      </c>
      <c r="D2" s="19" t="n">
        <v>0</v>
      </c>
      <c r="E2" s="19" t="inlineStr">
        <is>
          <t>Not Started</t>
        </is>
      </c>
      <c r="F2" s="19" t="inlineStr">
        <is>
          <t>SAMPLE</t>
        </is>
      </c>
      <c r="G2" s="19" t="inlineStr">
        <is>
          <t>OK</t>
        </is>
      </c>
      <c r="H2" s="19" t="inlineStr">
        <is>
          <t>Summit National Bank (sample)</t>
        </is>
      </c>
      <c r="I2" s="19" t="inlineStr">
        <is>
          <t>CFO — E. Ward (sample)</t>
        </is>
      </c>
    </row>
    <row r="3">
      <c r="A3" s="19" t="inlineStr">
        <is>
          <t>Compliance Certificate</t>
        </is>
      </c>
      <c r="B3" s="19" t="inlineStr">
        <is>
          <t>Quarterly</t>
        </is>
      </c>
      <c r="C3" s="19" t="n">
        <v>45</v>
      </c>
      <c r="D3" s="19" t="n">
        <v>10</v>
      </c>
      <c r="E3" s="19" t="inlineStr">
        <is>
          <t>Reminder Sent</t>
        </is>
      </c>
      <c r="G3" s="19" t="inlineStr">
        <is>
          <t>Due Soon</t>
        </is>
      </c>
      <c r="H3" s="19" t="inlineStr">
        <is>
          <t>Riverbend Credit Union (sample)</t>
        </is>
      </c>
      <c r="I3" s="19" t="inlineStr">
        <is>
          <t>Controller — N. Patel (sample)</t>
        </is>
      </c>
    </row>
    <row r="4">
      <c r="A4" s="19" t="inlineStr">
        <is>
          <t>Annual Financial Statements</t>
        </is>
      </c>
      <c r="B4" s="19" t="inlineStr">
        <is>
          <t>Semi-Annual</t>
        </is>
      </c>
      <c r="C4" s="19" t="n">
        <v>60</v>
      </c>
      <c r="D4" s="19" t="n">
        <v>15</v>
      </c>
      <c r="E4" s="19" t="inlineStr">
        <is>
          <t>In Preparation</t>
        </is>
      </c>
      <c r="G4" s="19" t="inlineStr">
        <is>
          <t>In Cure Period</t>
        </is>
      </c>
      <c r="H4" s="19" t="inlineStr">
        <is>
          <t>Atlas Capital Partners (sample)</t>
        </is>
      </c>
      <c r="I4" s="19" t="inlineStr">
        <is>
          <t>Treasury — L. Romero (sample)</t>
        </is>
      </c>
    </row>
    <row r="5">
      <c r="A5" s="19" t="inlineStr">
        <is>
          <t>Quarterly Financials</t>
        </is>
      </c>
      <c r="B5" s="19" t="inlineStr">
        <is>
          <t>Annual</t>
        </is>
      </c>
      <c r="C5" s="19" t="n">
        <v>90</v>
      </c>
      <c r="D5" s="19" t="n">
        <v>30</v>
      </c>
      <c r="E5" s="19" t="inlineStr">
        <is>
          <t>Complete</t>
        </is>
      </c>
      <c r="G5" s="19" t="inlineStr">
        <is>
          <t>Cure Expired</t>
        </is>
      </c>
      <c r="H5" s="19" t="inlineStr">
        <is>
          <t>Harborline Bank (sample)</t>
        </is>
      </c>
      <c r="I5" s="19" t="inlineStr">
        <is>
          <t>Legal — S. Hart (sample)</t>
        </is>
      </c>
    </row>
    <row r="6">
      <c r="A6" s="19" t="inlineStr">
        <is>
          <t>Budget / Projections</t>
        </is>
      </c>
      <c r="B6" s="19" t="inlineStr">
        <is>
          <t>One-Time</t>
        </is>
      </c>
      <c r="C6" s="19" t="n">
        <v>120</v>
      </c>
      <c r="G6" s="19" t="inlineStr">
        <is>
          <t>Delivered / Complete</t>
        </is>
      </c>
      <c r="H6" s="19" t="inlineStr">
        <is>
          <t>Other lender</t>
        </is>
      </c>
    </row>
    <row r="7">
      <c r="A7" s="19" t="inlineStr">
        <is>
          <t>Insurance Certificate</t>
        </is>
      </c>
      <c r="G7" s="19" t="inlineStr">
        <is>
          <t>Missing Date</t>
        </is>
      </c>
    </row>
    <row r="8">
      <c r="A8" s="19" t="inlineStr">
        <is>
          <t>Other</t>
        </is>
      </c>
    </row>
    <row r="12">
      <c r="A12" s="9" t="inlineStr">
        <is>
          <t>Notes</t>
        </is>
      </c>
    </row>
    <row r="13">
      <c r="A13" s="24" t="inlineStr">
        <is>
          <t>Due Date = Period End Date + Days After Period End (delivery window). Cure Deadline = Due Date + Cure Period days (0 if blank). Next Period End = EDATE(Period End, 1 / 3 / 6 / 12 months for Monthly / Quarterly / Semi-Annual / Annual); blank for One-Time. Status order: blank row → blank; Missing Date → Delivered / Complete → In Cure Period → Cure Expired → Due Soon (≤30 days) → OK. Dates and deliverables only — no covenant ratio calculations and no pass/fail determinations. Reminders only; not financial or legal advice; confirm deadlines and cure terms against your credit agreement. SAMPLE rows are examples.</t>
        </is>
      </c>
    </row>
    <row r="14"/>
    <row r="15"/>
    <row r="16"/>
    <row r="17"/>
  </sheetData>
  <mergeCells count="1">
    <mergeCell ref="A13:I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2026-10-07T10:30:56Z</dcterms:created>
  <dcterms:modified xmlns:dcterms="http://purl.org/dc/terms/" xmlns:xsi="http://www.w3.org/2001/XMLSchema-instance" xsi:type="dcterms:W3CDTF">2026-10-07T10:30:56Z</dcterms:modified>
</cp:coreProperties>
</file>