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DA Tracker" sheetId="1" state="visible" r:id="rId1"/>
    <sheet xmlns:r="http://schemas.openxmlformats.org/officeDocument/2006/relationships" name="Dashboard" sheetId="2" state="visible" r:id="rId2"/>
    <sheet xmlns:r="http://schemas.openxmlformats.org/officeDocument/2006/relationships" name="Instructions" sheetId="3" state="visible" r:id="rId3"/>
    <sheet xmlns:r="http://schemas.openxmlformats.org/officeDocument/2006/relationships" name="Lookup" sheetId="4" state="visible" r:id="rId4"/>
  </sheets>
  <definedNames>
    <definedName name="_xlnm._FilterDatabase" localSheetId="0" hidden="1">'NDA Tracker'!$A$4:$U$204</definedName>
    <definedName name="_xlnm.Print_Titles" localSheetId="0">'NDA Tracker'!$4:$4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0.0%"/>
  </numFmts>
  <fonts count="13">
    <font>
      <name val="Calibri"/>
      <family val="2"/>
      <color theme="1"/>
      <sz val="11"/>
      <scheme val="minor"/>
    </font>
    <font>
      <name val="Calibri"/>
      <b val="1"/>
      <color rgb="00FFFFFF"/>
      <sz val="11"/>
    </font>
    <font>
      <name val="Calibri"/>
      <sz val="10"/>
    </font>
    <font>
      <name val="Calibri"/>
      <b val="1"/>
      <sz val="10"/>
    </font>
    <font>
      <name val="Calibri"/>
      <color rgb="006B7280"/>
      <sz val="10"/>
    </font>
    <font>
      <name val="Calibri"/>
      <b val="1"/>
      <color rgb="004F46E5"/>
      <sz val="16"/>
    </font>
    <font>
      <name val="Calibri"/>
      <b val="1"/>
      <color rgb="001F2937"/>
      <sz val="13"/>
    </font>
    <font>
      <name val="Calibri"/>
      <b val="1"/>
      <color rgb="004F46E5"/>
      <sz val="12"/>
    </font>
    <font>
      <name val="Calibri"/>
      <b val="1"/>
      <color rgb="0016A34A"/>
      <sz val="14"/>
    </font>
    <font>
      <name val="Calibri"/>
      <b val="1"/>
      <color rgb="004F46E5"/>
      <sz val="11"/>
    </font>
    <font>
      <name val="Calibri"/>
      <color rgb="004F46E5"/>
      <sz val="10"/>
      <u val="single"/>
    </font>
    <font>
      <name val="Calibri"/>
      <b val="1"/>
      <color rgb="009A3412"/>
      <sz val="10"/>
    </font>
    <font>
      <name val="Calibri"/>
      <b val="1"/>
      <color rgb="001F2937"/>
      <sz val="12"/>
    </font>
  </fonts>
  <fills count="6">
    <fill>
      <patternFill/>
    </fill>
    <fill>
      <patternFill patternType="gray125"/>
    </fill>
    <fill>
      <patternFill patternType="solid">
        <fgColor rgb="004F46E5"/>
      </patternFill>
    </fill>
    <fill>
      <patternFill patternType="solid">
        <fgColor rgb="00EDE9FE"/>
      </patternFill>
    </fill>
    <fill>
      <patternFill patternType="solid">
        <fgColor rgb="00FECACA"/>
      </patternFill>
    </fill>
    <fill>
      <patternFill patternType="solid">
        <fgColor rgb="00FEF3C7"/>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4">
    <xf numFmtId="0" fontId="0" fillId="0" borderId="0" pivotButton="0" quotePrefix="0" xfId="0"/>
    <xf numFmtId="0" fontId="5" fillId="0" borderId="0" pivotButton="0" quotePrefix="0" xfId="0"/>
    <xf numFmtId="0" fontId="4" fillId="0" borderId="0" applyAlignment="1" pivotButton="0" quotePrefix="0" xfId="0">
      <alignment vertical="center" wrapText="1"/>
    </xf>
    <xf numFmtId="0" fontId="1" fillId="2"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165" fontId="2" fillId="0" borderId="1" applyAlignment="1" pivotButton="0" quotePrefix="0" xfId="0">
      <alignment horizontal="center" vertical="center" wrapText="1"/>
    </xf>
    <xf numFmtId="0" fontId="4" fillId="0" borderId="0" applyAlignment="1" pivotButton="0" quotePrefix="0" xfId="0">
      <alignment wrapText="1"/>
    </xf>
    <xf numFmtId="0" fontId="6" fillId="0" borderId="0" pivotButton="0" quotePrefix="0" xfId="0"/>
    <xf numFmtId="0" fontId="3" fillId="0" borderId="0" pivotButton="0" quotePrefix="0" xfId="0"/>
    <xf numFmtId="0" fontId="7" fillId="0" borderId="0" applyAlignment="1" pivotButton="0" quotePrefix="0" xfId="0">
      <alignment horizontal="center" vertical="center" wrapText="1"/>
    </xf>
    <xf numFmtId="0" fontId="3" fillId="3" borderId="0" pivotButton="0" quotePrefix="0" xfId="0"/>
    <xf numFmtId="0" fontId="7" fillId="3" borderId="0" applyAlignment="1" pivotButton="0" quotePrefix="0" xfId="0">
      <alignment horizontal="center" vertical="center" wrapText="1"/>
    </xf>
    <xf numFmtId="0" fontId="3" fillId="4" borderId="0" pivotButton="0" quotePrefix="0" xfId="0"/>
    <xf numFmtId="0" fontId="7" fillId="4" borderId="0" applyAlignment="1" pivotButton="0" quotePrefix="0" xfId="0">
      <alignment horizontal="center" vertical="center" wrapText="1"/>
    </xf>
    <xf numFmtId="0" fontId="3" fillId="5" borderId="0" pivotButton="0" quotePrefix="0" xfId="0"/>
    <xf numFmtId="0" fontId="7" fillId="5" borderId="0" applyAlignment="1" pivotButton="0" quotePrefix="0" xfId="0">
      <alignment horizontal="center" vertical="center" wrapText="1"/>
    </xf>
    <xf numFmtId="166" fontId="8" fillId="0" borderId="0" pivotButton="0" quotePrefix="0" xfId="0"/>
    <xf numFmtId="0" fontId="2" fillId="0" borderId="0" pivotButton="0" quotePrefix="0" xfId="0"/>
    <xf numFmtId="0" fontId="9" fillId="0" borderId="0" pivotButton="0" quotePrefix="0" xfId="0"/>
    <xf numFmtId="0" fontId="10" fillId="0" borderId="0" pivotButton="0" quotePrefix="0" xfId="0"/>
    <xf numFmtId="0" fontId="11" fillId="0" borderId="0" pivotButton="0" quotePrefix="0" xfId="0"/>
    <xf numFmtId="0" fontId="12" fillId="0" borderId="0" pivotButton="0" quotePrefix="0" xfId="0"/>
    <xf numFmtId="0" fontId="4" fillId="0" borderId="0" applyAlignment="1" pivotButton="0" quotePrefix="0" xfId="0">
      <alignment vertical="top" wrapText="1"/>
    </xf>
  </cellXfs>
  <cellStyles count="1">
    <cellStyle name="Normal" xfId="0" builtinId="0" hidden="0"/>
  </cellStyles>
  <dxfs count="9">
    <dxf>
      <font>
        <name val="Calibri"/>
        <b val="1"/>
        <color rgb="00166534"/>
        <sz val="10"/>
      </font>
      <fill>
        <patternFill patternType="solid">
          <fgColor rgb="00DCFCE7"/>
        </patternFill>
      </fill>
    </dxf>
    <dxf>
      <font>
        <name val="Calibri"/>
        <b val="1"/>
        <color rgb="0092400E"/>
        <sz val="10"/>
      </font>
      <fill>
        <patternFill patternType="solid">
          <fgColor rgb="00FEF3C7"/>
        </patternFill>
      </fill>
    </dxf>
    <dxf>
      <font>
        <name val="Calibri"/>
        <b val="1"/>
        <color rgb="009A3412"/>
        <sz val="10"/>
      </font>
      <fill>
        <patternFill patternType="solid">
          <fgColor rgb="00FFEDD5"/>
        </patternFill>
      </fill>
    </dxf>
    <dxf>
      <font>
        <name val="Calibri"/>
        <b val="1"/>
        <color rgb="006B21A8"/>
        <sz val="10"/>
      </font>
      <fill>
        <patternFill patternType="solid">
          <fgColor rgb="00F3E8FF"/>
        </patternFill>
      </fill>
    </dxf>
    <dxf>
      <font>
        <name val="Calibri"/>
        <b val="1"/>
        <color rgb="007F1D1D"/>
        <sz val="10"/>
      </font>
      <fill>
        <patternFill patternType="solid">
          <fgColor rgb="00FECACA"/>
        </patternFill>
      </fill>
    </dxf>
    <dxf>
      <font>
        <name val="Calibri"/>
        <b val="1"/>
        <color rgb="00475569"/>
        <sz val="10"/>
      </font>
      <fill>
        <patternFill patternType="solid">
          <fgColor rgb="00F1F5F9"/>
        </patternFill>
      </fill>
    </dxf>
    <dxf>
      <font>
        <name val="Calibri"/>
        <b val="1"/>
        <color rgb="001E40AF"/>
        <sz val="10"/>
      </font>
      <fill>
        <patternFill patternType="solid">
          <fgColor rgb="00DBEAFE"/>
        </patternFill>
      </fill>
    </dxf>
    <dxf>
      <font>
        <name val="Calibri"/>
        <b val="1"/>
        <color rgb="00374151"/>
        <sz val="10"/>
      </font>
      <fill>
        <patternFill patternType="solid">
          <fgColor rgb="00E5E7EB"/>
        </patternFill>
      </fill>
    </dxf>
    <dxf>
      <font>
        <name val="Calibri"/>
        <b val="1"/>
        <color rgb="005B21B6"/>
        <sz val="10"/>
      </font>
      <fill>
        <patternFill patternType="solid">
          <fgColor rgb="00EDE9F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remindax.com/excel-templates?utm_source=website&amp;utm_medium=free_download&amp;utm_campaign=excel_free_templates&amp;utm_content=nda_confidentiality_period_tracker" TargetMode="External" Id="rId1"/></Relationships>
</file>

<file path=xl/worksheets/_rels/sheet2.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_rels/sheet3.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sheet1.xml><?xml version="1.0" encoding="utf-8"?>
<worksheet xmlns="http://schemas.openxmlformats.org/spreadsheetml/2006/main">
  <sheetPr>
    <outlinePr summaryBelow="1" summaryRight="1"/>
    <pageSetUpPr/>
  </sheetPr>
  <dimension ref="A1:U204"/>
  <sheetViews>
    <sheetView showGridLines="0" workbookViewId="0">
      <pane ySplit="4" topLeftCell="A5" activePane="bottomLeft" state="frozen"/>
      <selection pane="bottomLeft" activeCell="A1" sqref="A1"/>
    </sheetView>
  </sheetViews>
  <sheetFormatPr baseColWidth="8" defaultRowHeight="15"/>
  <cols>
    <col width="11" customWidth="1" min="1" max="1"/>
    <col width="26" customWidth="1" min="2" max="2"/>
    <col width="17" customWidth="1" min="3" max="3"/>
    <col width="20" customWidth="1" min="4" max="4"/>
    <col width="24" customWidth="1" min="5" max="5"/>
    <col width="13" customWidth="1" min="6" max="6"/>
    <col width="10" customWidth="1" min="7" max="7"/>
    <col width="13" customWidth="1" min="8" max="8"/>
    <col width="11" customWidth="1" min="9" max="9"/>
    <col width="13" customWidth="1" min="10" max="10"/>
    <col width="14" customWidth="1" min="11" max="11"/>
    <col width="14" customWidth="1" min="12" max="12"/>
    <col width="14" customWidth="1" min="13" max="13"/>
    <col width="14" customWidth="1" min="14" max="14"/>
    <col width="14" customWidth="1" min="15" max="15"/>
    <col width="11" customWidth="1" min="16" max="16"/>
    <col width="10" customWidth="1" min="17" max="17"/>
    <col width="14" customWidth="1" min="18" max="18"/>
    <col width="13" customWidth="1" min="19" max="19"/>
    <col width="15" customWidth="1" min="20" max="20"/>
    <col width="22" customWidth="1" min="21" max="21"/>
  </cols>
  <sheetData>
    <row r="1">
      <c r="A1" s="1" t="inlineStr">
        <is>
          <t>NDA &amp; Confidentiality Period Tracker</t>
        </is>
      </c>
    </row>
    <row r="2" ht="44" customHeight="1">
      <c r="A2" s="2" t="inlineStr">
        <is>
          <t>Track each NDA's active term (Term End = EDATE), notice deadline, post-term confidentiality survival window, and return-or-destroy follow-up per counterparty. SAMPLE rows are examples. Need automatic Email, SMS and WhatsApp reminders? Try Remindax → https://www.remindax.com/  |  Track-and-remind dates only. Not legal advice; confirm terms against the signed agreement.</t>
        </is>
      </c>
    </row>
    <row r="4" ht="44" customHeight="1">
      <c r="A4" s="3" t="inlineStr">
        <is>
          <t>Sample Flag</t>
        </is>
      </c>
      <c r="B4" s="3" t="inlineStr">
        <is>
          <t>Counterparty (sample)</t>
        </is>
      </c>
      <c r="C4" s="3" t="inlineStr">
        <is>
          <t>NDA Type</t>
        </is>
      </c>
      <c r="D4" s="3" t="inlineStr">
        <is>
          <t>Agreement Ref (sample)</t>
        </is>
      </c>
      <c r="E4" s="3" t="inlineStr">
        <is>
          <t>Internal Owner</t>
        </is>
      </c>
      <c r="F4" s="3" t="inlineStr">
        <is>
          <t>Effective Date</t>
        </is>
      </c>
      <c r="G4" s="3" t="inlineStr">
        <is>
          <t>Term (months)</t>
        </is>
      </c>
      <c r="H4" s="3" t="inlineStr">
        <is>
          <t>Term End</t>
        </is>
      </c>
      <c r="I4" s="3" t="inlineStr">
        <is>
          <t>Notice Period (days)</t>
        </is>
      </c>
      <c r="J4" s="3" t="inlineStr">
        <is>
          <t>Notice Deadline</t>
        </is>
      </c>
      <c r="K4" s="3" t="inlineStr">
        <is>
          <t>Confidentiality Survival (months)</t>
        </is>
      </c>
      <c r="L4" s="3" t="inlineStr">
        <is>
          <t>Confidentiality Ends</t>
        </is>
      </c>
      <c r="M4" s="3" t="inlineStr">
        <is>
          <t>Return-or-Destroy Due</t>
        </is>
      </c>
      <c r="N4" s="3" t="inlineStr">
        <is>
          <t>Return-or-Destroy Completed</t>
        </is>
      </c>
      <c r="O4" s="3" t="inlineStr">
        <is>
          <t>Reminder Status</t>
        </is>
      </c>
      <c r="P4" s="3" t="inlineStr">
        <is>
          <t>Days to Term End</t>
        </is>
      </c>
      <c r="Q4" s="3" t="inlineStr">
        <is>
          <t>Days to Notice</t>
        </is>
      </c>
      <c r="R4" s="3" t="inlineStr">
        <is>
          <t>Days to Confidentiality End</t>
        </is>
      </c>
      <c r="S4" s="3" t="inlineStr">
        <is>
          <t>Days to Return/Destroy</t>
        </is>
      </c>
      <c r="T4" s="3" t="inlineStr">
        <is>
          <t>Phase</t>
        </is>
      </c>
      <c r="U4" s="3" t="inlineStr">
        <is>
          <t>Status</t>
        </is>
      </c>
    </row>
    <row r="5">
      <c r="A5" s="4" t="inlineStr">
        <is>
          <t>SAMPLE</t>
        </is>
      </c>
      <c r="B5" s="5" t="inlineStr">
        <is>
          <t>Northwind Analytics (sample)</t>
        </is>
      </c>
      <c r="C5" s="4" t="inlineStr">
        <is>
          <t>Mutual</t>
        </is>
      </c>
      <c r="D5" s="5" t="inlineStr">
        <is>
          <t>NDA-2025-014 (sample)</t>
        </is>
      </c>
      <c r="E5" s="5" t="inlineStr">
        <is>
          <t>Sales — D. Okafor (sample)</t>
        </is>
      </c>
      <c r="F5" s="6" t="n">
        <v>45972</v>
      </c>
      <c r="G5" s="4" t="n">
        <v>12</v>
      </c>
      <c r="H5" s="6">
        <f>IF(OR(F5="",G5=""),"",EDATE(F5,G5))</f>
        <v/>
      </c>
      <c r="I5" s="4" t="n">
        <v>60</v>
      </c>
      <c r="J5" s="6">
        <f>IF(OR(H5="",I5=""),"",H5-I5)</f>
        <v/>
      </c>
      <c r="K5" s="4" t="n">
        <v>24</v>
      </c>
      <c r="L5" s="6">
        <f>IF(OR(H5="",K5=""),"",EDATE(H5,K5))</f>
        <v/>
      </c>
      <c r="M5" s="6" t="n"/>
      <c r="N5" s="6" t="n"/>
      <c r="O5" s="4" t="inlineStr">
        <is>
          <t>Reminder Sent</t>
        </is>
      </c>
      <c r="P5" s="4">
        <f>IF(H5="","",H5-TODAY())</f>
        <v/>
      </c>
      <c r="Q5" s="4">
        <f>IF(J5="","",J5-TODAY())</f>
        <v/>
      </c>
      <c r="R5" s="4">
        <f>IF(L5="","",L5-TODAY())</f>
        <v/>
      </c>
      <c r="S5" s="4">
        <f>IF(OR(M5="",N5&lt;&gt;""),"",M5-TODAY())</f>
        <v/>
      </c>
      <c r="T5" s="4">
        <f>IF(B5="","",IF(OR(F5="",G5="",K5=""),"Missing Date",IF(P5&gt;=0,"Active Term",IF(R5&gt;=0,"Survival Window","Fully Expired"))))</f>
        <v/>
      </c>
      <c r="U5" s="4">
        <f>IF(OR(T5="",T5="Missing Date"),T5,IF(O5="Complete","Complete",IF(S5&lt;0,"Return/Destroy Overdue",IF(AND(T5="Fully Expired",S5=""),"Expired",IF(AND(T5="Active Term",Q5&lt;=30),"Notice Due",IF(AND(R5&gt;=0,R5&lt;=60),"Survival Ending Soon",IF(OR(AND(P5&gt;=0,P5&lt;=60),S5&lt;=30),"Due Soon","OK")))))))</f>
        <v/>
      </c>
    </row>
    <row r="6">
      <c r="A6" s="4" t="inlineStr">
        <is>
          <t>SAMPLE</t>
        </is>
      </c>
      <c r="B6" s="5" t="inlineStr">
        <is>
          <t>Bluefin Logistics (sample)</t>
        </is>
      </c>
      <c r="C6" s="4" t="inlineStr">
        <is>
          <t>One-Way Disclosing</t>
        </is>
      </c>
      <c r="D6" s="5" t="inlineStr">
        <is>
          <t>NDA-2026-031 (sample)</t>
        </is>
      </c>
      <c r="E6" s="5" t="inlineStr">
        <is>
          <t>Procurement — S. Liu (sample)</t>
        </is>
      </c>
      <c r="F6" s="6" t="n">
        <v>46209</v>
      </c>
      <c r="G6" s="4" t="n">
        <v>24</v>
      </c>
      <c r="H6" s="6">
        <f>IF(OR(F6="",G6=""),"",EDATE(F6,G6))</f>
        <v/>
      </c>
      <c r="I6" s="4" t="n">
        <v>30</v>
      </c>
      <c r="J6" s="6">
        <f>IF(OR(H6="",I6=""),"",H6-I6)</f>
        <v/>
      </c>
      <c r="K6" s="4" t="n">
        <v>36</v>
      </c>
      <c r="L6" s="6">
        <f>IF(OR(H6="",K6=""),"",EDATE(H6,K6))</f>
        <v/>
      </c>
      <c r="M6" s="6" t="n"/>
      <c r="N6" s="6" t="n"/>
      <c r="O6" s="4" t="inlineStr">
        <is>
          <t>Not Started</t>
        </is>
      </c>
      <c r="P6" s="4">
        <f>IF(H6="","",H6-TODAY())</f>
        <v/>
      </c>
      <c r="Q6" s="4">
        <f>IF(J6="","",J6-TODAY())</f>
        <v/>
      </c>
      <c r="R6" s="4">
        <f>IF(L6="","",L6-TODAY())</f>
        <v/>
      </c>
      <c r="S6" s="4">
        <f>IF(OR(M6="",N6&lt;&gt;""),"",M6-TODAY())</f>
        <v/>
      </c>
      <c r="T6" s="4">
        <f>IF(B6="","",IF(OR(F6="",G6="",K6=""),"Missing Date",IF(P6&gt;=0,"Active Term",IF(R6&gt;=0,"Survival Window","Fully Expired"))))</f>
        <v/>
      </c>
      <c r="U6" s="4">
        <f>IF(OR(T6="",T6="Missing Date"),T6,IF(O6="Complete","Complete",IF(S6&lt;0,"Return/Destroy Overdue",IF(AND(T6="Fully Expired",S6=""),"Expired",IF(AND(T6="Active Term",Q6&lt;=30),"Notice Due",IF(AND(R6&gt;=0,R6&lt;=60),"Survival Ending Soon",IF(OR(AND(P6&gt;=0,P6&lt;=60),S6&lt;=30),"Due Soon","OK")))))))</f>
        <v/>
      </c>
    </row>
    <row r="7">
      <c r="A7" s="4" t="inlineStr">
        <is>
          <t>SAMPLE</t>
        </is>
      </c>
      <c r="B7" s="5" t="inlineStr">
        <is>
          <t>Acme Robotics (sample)</t>
        </is>
      </c>
      <c r="C7" s="4" t="inlineStr">
        <is>
          <t>One-Way Receiving</t>
        </is>
      </c>
      <c r="D7" s="5" t="inlineStr">
        <is>
          <t>NDA-2023-007 (sample)</t>
        </is>
      </c>
      <c r="E7" s="5" t="inlineStr">
        <is>
          <t>Legal — P. Grant (sample)</t>
        </is>
      </c>
      <c r="F7" s="6" t="n">
        <v>45245</v>
      </c>
      <c r="G7" s="4" t="n">
        <v>12</v>
      </c>
      <c r="H7" s="6">
        <f>IF(OR(F7="",G7=""),"",EDATE(F7,G7))</f>
        <v/>
      </c>
      <c r="I7" s="4" t="n">
        <v>30</v>
      </c>
      <c r="J7" s="6">
        <f>IF(OR(H7="",I7=""),"",H7-I7)</f>
        <v/>
      </c>
      <c r="K7" s="4" t="n">
        <v>24</v>
      </c>
      <c r="L7" s="6">
        <f>IF(OR(H7="",K7=""),"",EDATE(H7,K7))</f>
        <v/>
      </c>
      <c r="M7" s="6" t="n"/>
      <c r="N7" s="6" t="n"/>
      <c r="O7" s="4" t="inlineStr">
        <is>
          <t>Not Started</t>
        </is>
      </c>
      <c r="P7" s="4">
        <f>IF(H7="","",H7-TODAY())</f>
        <v/>
      </c>
      <c r="Q7" s="4">
        <f>IF(J7="","",J7-TODAY())</f>
        <v/>
      </c>
      <c r="R7" s="4">
        <f>IF(L7="","",L7-TODAY())</f>
        <v/>
      </c>
      <c r="S7" s="4">
        <f>IF(OR(M7="",N7&lt;&gt;""),"",M7-TODAY())</f>
        <v/>
      </c>
      <c r="T7" s="4">
        <f>IF(B7="","",IF(OR(F7="",G7="",K7=""),"Missing Date",IF(P7&gt;=0,"Active Term",IF(R7&gt;=0,"Survival Window","Fully Expired"))))</f>
        <v/>
      </c>
      <c r="U7" s="4">
        <f>IF(OR(T7="",T7="Missing Date"),T7,IF(O7="Complete","Complete",IF(S7&lt;0,"Return/Destroy Overdue",IF(AND(T7="Fully Expired",S7=""),"Expired",IF(AND(T7="Active Term",Q7&lt;=30),"Notice Due",IF(AND(R7&gt;=0,R7&lt;=60),"Survival Ending Soon",IF(OR(AND(P7&gt;=0,P7&lt;=60),S7&lt;=30),"Due Soon","OK")))))))</f>
        <v/>
      </c>
    </row>
    <row r="8">
      <c r="A8" s="4" t="inlineStr">
        <is>
          <t>SAMPLE</t>
        </is>
      </c>
      <c r="B8" s="5" t="inlineStr">
        <is>
          <t>Crestview Capital (sample)</t>
        </is>
      </c>
      <c r="C8" s="4" t="inlineStr">
        <is>
          <t>Mutual</t>
        </is>
      </c>
      <c r="D8" s="5" t="inlineStr">
        <is>
          <t>NDA-2025-002 (sample)</t>
        </is>
      </c>
      <c r="E8" s="5" t="inlineStr">
        <is>
          <t>Corp Dev — M. Ross (sample)</t>
        </is>
      </c>
      <c r="F8" s="6" t="n">
        <v>45753</v>
      </c>
      <c r="G8" s="4" t="n">
        <v>12</v>
      </c>
      <c r="H8" s="6">
        <f>IF(OR(F8="",G8=""),"",EDATE(F8,G8))</f>
        <v/>
      </c>
      <c r="I8" s="4" t="n">
        <v>30</v>
      </c>
      <c r="J8" s="6">
        <f>IF(OR(H8="",I8=""),"",H8-I8)</f>
        <v/>
      </c>
      <c r="K8" s="4" t="n">
        <v>36</v>
      </c>
      <c r="L8" s="6">
        <f>IF(OR(H8="",K8=""),"",EDATE(H8,K8))</f>
        <v/>
      </c>
      <c r="M8" s="6" t="n">
        <v>46148</v>
      </c>
      <c r="N8" s="6" t="n">
        <v>46130</v>
      </c>
      <c r="O8" s="4" t="inlineStr">
        <is>
          <t>Not Started</t>
        </is>
      </c>
      <c r="P8" s="4">
        <f>IF(H8="","",H8-TODAY())</f>
        <v/>
      </c>
      <c r="Q8" s="4">
        <f>IF(J8="","",J8-TODAY())</f>
        <v/>
      </c>
      <c r="R8" s="4">
        <f>IF(L8="","",L8-TODAY())</f>
        <v/>
      </c>
      <c r="S8" s="4">
        <f>IF(OR(M8="",N8&lt;&gt;""),"",M8-TODAY())</f>
        <v/>
      </c>
      <c r="T8" s="4">
        <f>IF(B8="","",IF(OR(F8="",G8="",K8=""),"Missing Date",IF(P8&gt;=0,"Active Term",IF(R8&gt;=0,"Survival Window","Fully Expired"))))</f>
        <v/>
      </c>
      <c r="U8" s="4">
        <f>IF(OR(T8="",T8="Missing Date"),T8,IF(O8="Complete","Complete",IF(S8&lt;0,"Return/Destroy Overdue",IF(AND(T8="Fully Expired",S8=""),"Expired",IF(AND(T8="Active Term",Q8&lt;=30),"Notice Due",IF(AND(R8&gt;=0,R8&lt;=60),"Survival Ending Soon",IF(OR(AND(P8&gt;=0,P8&lt;=60),S8&lt;=30),"Due Soon","OK")))))))</f>
        <v/>
      </c>
    </row>
    <row r="9">
      <c r="A9" s="4" t="inlineStr">
        <is>
          <t>SAMPLE</t>
        </is>
      </c>
      <c r="B9" s="5" t="inlineStr">
        <is>
          <t>Orbit Health Labs (sample)</t>
        </is>
      </c>
      <c r="C9" s="4" t="inlineStr">
        <is>
          <t>One-Way Receiving</t>
        </is>
      </c>
      <c r="D9" s="5" t="inlineStr">
        <is>
          <t>NDA-2025-019 (sample)</t>
        </is>
      </c>
      <c r="E9" s="5" t="inlineStr">
        <is>
          <t>Legal — P. Grant (sample)</t>
        </is>
      </c>
      <c r="F9" s="6" t="n">
        <v>45875</v>
      </c>
      <c r="G9" s="4" t="n">
        <v>12</v>
      </c>
      <c r="H9" s="6">
        <f>IF(OR(F9="",G9=""),"",EDATE(F9,G9))</f>
        <v/>
      </c>
      <c r="I9" s="4" t="n">
        <v>30</v>
      </c>
      <c r="J9" s="6">
        <f>IF(OR(H9="",I9=""),"",H9-I9)</f>
        <v/>
      </c>
      <c r="K9" s="4" t="n">
        <v>36</v>
      </c>
      <c r="L9" s="6">
        <f>IF(OR(H9="",K9=""),"",EDATE(H9,K9))</f>
        <v/>
      </c>
      <c r="M9" s="6" t="n">
        <v>46281</v>
      </c>
      <c r="N9" s="6" t="n"/>
      <c r="O9" s="4" t="inlineStr">
        <is>
          <t>Reminder Sent</t>
        </is>
      </c>
      <c r="P9" s="4">
        <f>IF(H9="","",H9-TODAY())</f>
        <v/>
      </c>
      <c r="Q9" s="4">
        <f>IF(J9="","",J9-TODAY())</f>
        <v/>
      </c>
      <c r="R9" s="4">
        <f>IF(L9="","",L9-TODAY())</f>
        <v/>
      </c>
      <c r="S9" s="4">
        <f>IF(OR(M9="",N9&lt;&gt;""),"",M9-TODAY())</f>
        <v/>
      </c>
      <c r="T9" s="4">
        <f>IF(B9="","",IF(OR(F9="",G9="",K9=""),"Missing Date",IF(P9&gt;=0,"Active Term",IF(R9&gt;=0,"Survival Window","Fully Expired"))))</f>
        <v/>
      </c>
      <c r="U9" s="4">
        <f>IF(OR(T9="",T9="Missing Date"),T9,IF(O9="Complete","Complete",IF(S9&lt;0,"Return/Destroy Overdue",IF(AND(T9="Fully Expired",S9=""),"Expired",IF(AND(T9="Active Term",Q9&lt;=30),"Notice Due",IF(AND(R9&gt;=0,R9&lt;=60),"Survival Ending Soon",IF(OR(AND(P9&gt;=0,P9&lt;=60),S9&lt;=30),"Due Soon","OK")))))))</f>
        <v/>
      </c>
    </row>
    <row r="10">
      <c r="A10" s="4" t="inlineStr">
        <is>
          <t>SAMPLE</t>
        </is>
      </c>
      <c r="B10" s="5" t="inlineStr">
        <is>
          <t>Northwind Analytics (sample)</t>
        </is>
      </c>
      <c r="C10" s="4" t="inlineStr">
        <is>
          <t>Mutual</t>
        </is>
      </c>
      <c r="D10" s="5" t="inlineStr">
        <is>
          <t>NDA-2021-003 (sample)</t>
        </is>
      </c>
      <c r="E10" s="5" t="inlineStr">
        <is>
          <t>Legal — P. Grant (sample)</t>
        </is>
      </c>
      <c r="F10" s="6" t="n">
        <v>44475</v>
      </c>
      <c r="G10" s="4" t="n">
        <v>12</v>
      </c>
      <c r="H10" s="6">
        <f>IF(OR(F10="",G10=""),"",EDATE(F10,G10))</f>
        <v/>
      </c>
      <c r="I10" s="4" t="n">
        <v>30</v>
      </c>
      <c r="J10" s="6">
        <f>IF(OR(H10="",I10=""),"",H10-I10)</f>
        <v/>
      </c>
      <c r="K10" s="4" t="n">
        <v>24</v>
      </c>
      <c r="L10" s="6">
        <f>IF(OR(H10="",K10=""),"",EDATE(H10,K10))</f>
        <v/>
      </c>
      <c r="M10" s="6" t="n">
        <v>44870</v>
      </c>
      <c r="N10" s="6" t="n">
        <v>44860</v>
      </c>
      <c r="O10" s="4" t="inlineStr">
        <is>
          <t>Not Started</t>
        </is>
      </c>
      <c r="P10" s="4">
        <f>IF(H10="","",H10-TODAY())</f>
        <v/>
      </c>
      <c r="Q10" s="4">
        <f>IF(J10="","",J10-TODAY())</f>
        <v/>
      </c>
      <c r="R10" s="4">
        <f>IF(L10="","",L10-TODAY())</f>
        <v/>
      </c>
      <c r="S10" s="4">
        <f>IF(OR(M10="",N10&lt;&gt;""),"",M10-TODAY())</f>
        <v/>
      </c>
      <c r="T10" s="4">
        <f>IF(B10="","",IF(OR(F10="",G10="",K10=""),"Missing Date",IF(P10&gt;=0,"Active Term",IF(R10&gt;=0,"Survival Window","Fully Expired"))))</f>
        <v/>
      </c>
      <c r="U10" s="4">
        <f>IF(OR(T10="",T10="Missing Date"),T10,IF(O10="Complete","Complete",IF(S10&lt;0,"Return/Destroy Overdue",IF(AND(T10="Fully Expired",S10=""),"Expired",IF(AND(T10="Active Term",Q10&lt;=30),"Notice Due",IF(AND(R10&gt;=0,R10&lt;=60),"Survival Ending Soon",IF(OR(AND(P10&gt;=0,P10&lt;=60),S10&lt;=30),"Due Soon","OK")))))))</f>
        <v/>
      </c>
    </row>
    <row r="11">
      <c r="A11" s="4" t="inlineStr">
        <is>
          <t>SAMPLE</t>
        </is>
      </c>
      <c r="B11" s="5" t="inlineStr">
        <is>
          <t>Bluefin Logistics (sample)</t>
        </is>
      </c>
      <c r="C11" s="4" t="inlineStr">
        <is>
          <t>Mutual</t>
        </is>
      </c>
      <c r="D11" s="5" t="inlineStr">
        <is>
          <t>NDA-2026-040 (sample)</t>
        </is>
      </c>
      <c r="E11" s="5" t="inlineStr">
        <is>
          <t>Sales — D. Okafor (sample)</t>
        </is>
      </c>
      <c r="F11" s="6" t="n"/>
      <c r="G11" s="4" t="n">
        <v>24</v>
      </c>
      <c r="H11" s="6">
        <f>IF(OR(F11="",G11=""),"",EDATE(F11,G11))</f>
        <v/>
      </c>
      <c r="I11" s="4" t="n">
        <v>30</v>
      </c>
      <c r="J11" s="6">
        <f>IF(OR(H11="",I11=""),"",H11-I11)</f>
        <v/>
      </c>
      <c r="K11" s="4" t="n">
        <v>24</v>
      </c>
      <c r="L11" s="6">
        <f>IF(OR(H11="",K11=""),"",EDATE(H11,K11))</f>
        <v/>
      </c>
      <c r="M11" s="6" t="n"/>
      <c r="N11" s="6" t="n"/>
      <c r="O11" s="4" t="inlineStr">
        <is>
          <t>Not Started</t>
        </is>
      </c>
      <c r="P11" s="4">
        <f>IF(H11="","",H11-TODAY())</f>
        <v/>
      </c>
      <c r="Q11" s="4">
        <f>IF(J11="","",J11-TODAY())</f>
        <v/>
      </c>
      <c r="R11" s="4">
        <f>IF(L11="","",L11-TODAY())</f>
        <v/>
      </c>
      <c r="S11" s="4">
        <f>IF(OR(M11="",N11&lt;&gt;""),"",M11-TODAY())</f>
        <v/>
      </c>
      <c r="T11" s="4">
        <f>IF(B11="","",IF(OR(F11="",G11="",K11=""),"Missing Date",IF(P11&gt;=0,"Active Term",IF(R11&gt;=0,"Survival Window","Fully Expired"))))</f>
        <v/>
      </c>
      <c r="U11" s="4">
        <f>IF(OR(T11="",T11="Missing Date"),T11,IF(O11="Complete","Complete",IF(S11&lt;0,"Return/Destroy Overdue",IF(AND(T11="Fully Expired",S11=""),"Expired",IF(AND(T11="Active Term",Q11&lt;=30),"Notice Due",IF(AND(R11&gt;=0,R11&lt;=60),"Survival Ending Soon",IF(OR(AND(P11&gt;=0,P11&lt;=60),S11&lt;=30),"Due Soon","OK")))))))</f>
        <v/>
      </c>
    </row>
    <row r="12">
      <c r="A12" s="4" t="inlineStr">
        <is>
          <t>SAMPLE</t>
        </is>
      </c>
      <c r="B12" s="5" t="inlineStr">
        <is>
          <t>Acme Robotics (sample)</t>
        </is>
      </c>
      <c r="C12" s="4" t="inlineStr">
        <is>
          <t>One-Way Disclosing</t>
        </is>
      </c>
      <c r="D12" s="5" t="inlineStr">
        <is>
          <t>NDA-2024-011 (sample)</t>
        </is>
      </c>
      <c r="E12" s="5" t="inlineStr">
        <is>
          <t>Corp Dev — M. Ross (sample)</t>
        </is>
      </c>
      <c r="F12" s="6" t="n">
        <v>45602</v>
      </c>
      <c r="G12" s="4" t="n">
        <v>24</v>
      </c>
      <c r="H12" s="6">
        <f>IF(OR(F12="",G12=""),"",EDATE(F12,G12))</f>
        <v/>
      </c>
      <c r="I12" s="4" t="n">
        <v>60</v>
      </c>
      <c r="J12" s="6">
        <f>IF(OR(H12="",I12=""),"",H12-I12)</f>
        <v/>
      </c>
      <c r="K12" s="4" t="n">
        <v>36</v>
      </c>
      <c r="L12" s="6">
        <f>IF(OR(H12="",K12=""),"",EDATE(H12,K12))</f>
        <v/>
      </c>
      <c r="M12" s="6" t="n"/>
      <c r="N12" s="6" t="n"/>
      <c r="O12" s="4" t="inlineStr">
        <is>
          <t>Complete</t>
        </is>
      </c>
      <c r="P12" s="4">
        <f>IF(H12="","",H12-TODAY())</f>
        <v/>
      </c>
      <c r="Q12" s="4">
        <f>IF(J12="","",J12-TODAY())</f>
        <v/>
      </c>
      <c r="R12" s="4">
        <f>IF(L12="","",L12-TODAY())</f>
        <v/>
      </c>
      <c r="S12" s="4">
        <f>IF(OR(M12="",N12&lt;&gt;""),"",M12-TODAY())</f>
        <v/>
      </c>
      <c r="T12" s="4">
        <f>IF(B12="","",IF(OR(F12="",G12="",K12=""),"Missing Date",IF(P12&gt;=0,"Active Term",IF(R12&gt;=0,"Survival Window","Fully Expired"))))</f>
        <v/>
      </c>
      <c r="U12" s="4">
        <f>IF(OR(T12="",T12="Missing Date"),T12,IF(O12="Complete","Complete",IF(S12&lt;0,"Return/Destroy Overdue",IF(AND(T12="Fully Expired",S12=""),"Expired",IF(AND(T12="Active Term",Q12&lt;=30),"Notice Due",IF(AND(R12&gt;=0,R12&lt;=60),"Survival Ending Soon",IF(OR(AND(P12&gt;=0,P12&lt;=60),S12&lt;=30),"Due Soon","OK")))))))</f>
        <v/>
      </c>
    </row>
    <row r="13">
      <c r="A13" s="4" t="inlineStr">
        <is>
          <t>SAMPLE</t>
        </is>
      </c>
      <c r="B13" s="5" t="inlineStr">
        <is>
          <t>Crestview Capital (sample)</t>
        </is>
      </c>
      <c r="C13" s="4" t="inlineStr">
        <is>
          <t>One-Way Disclosing</t>
        </is>
      </c>
      <c r="D13" s="5" t="inlineStr">
        <is>
          <t>NDA-2025-027 (sample)</t>
        </is>
      </c>
      <c r="E13" s="5" t="inlineStr">
        <is>
          <t>Procurement — S. Liu (sample)</t>
        </is>
      </c>
      <c r="F13" s="6" t="n">
        <v>45617</v>
      </c>
      <c r="G13" s="4" t="n">
        <v>24</v>
      </c>
      <c r="H13" s="6">
        <f>IF(OR(F13="",G13=""),"",EDATE(F13,G13))</f>
        <v/>
      </c>
      <c r="I13" s="4" t="n">
        <v>7</v>
      </c>
      <c r="J13" s="6">
        <f>IF(OR(H13="",I13=""),"",H13-I13)</f>
        <v/>
      </c>
      <c r="K13" s="4" t="n">
        <v>24</v>
      </c>
      <c r="L13" s="6">
        <f>IF(OR(H13="",K13=""),"",EDATE(H13,K13))</f>
        <v/>
      </c>
      <c r="M13" s="6" t="n"/>
      <c r="N13" s="6" t="n"/>
      <c r="O13" s="4" t="inlineStr">
        <is>
          <t>Not Started</t>
        </is>
      </c>
      <c r="P13" s="4">
        <f>IF(H13="","",H13-TODAY())</f>
        <v/>
      </c>
      <c r="Q13" s="4">
        <f>IF(J13="","",J13-TODAY())</f>
        <v/>
      </c>
      <c r="R13" s="4">
        <f>IF(L13="","",L13-TODAY())</f>
        <v/>
      </c>
      <c r="S13" s="4">
        <f>IF(OR(M13="",N13&lt;&gt;""),"",M13-TODAY())</f>
        <v/>
      </c>
      <c r="T13" s="4">
        <f>IF(B13="","",IF(OR(F13="",G13="",K13=""),"Missing Date",IF(P13&gt;=0,"Active Term",IF(R13&gt;=0,"Survival Window","Fully Expired"))))</f>
        <v/>
      </c>
      <c r="U13" s="4">
        <f>IF(OR(T13="",T13="Missing Date"),T13,IF(O13="Complete","Complete",IF(S13&lt;0,"Return/Destroy Overdue",IF(AND(T13="Fully Expired",S13=""),"Expired",IF(AND(T13="Active Term",Q13&lt;=30),"Notice Due",IF(AND(R13&gt;=0,R13&lt;=60),"Survival Ending Soon",IF(OR(AND(P13&gt;=0,P13&lt;=60),S13&lt;=30),"Due Soon","OK")))))))</f>
        <v/>
      </c>
    </row>
    <row r="14">
      <c r="H14" s="6">
        <f>IF(OR(F14="",G14=""),"",EDATE(F14,G14))</f>
        <v/>
      </c>
      <c r="J14" s="6">
        <f>IF(OR(H14="",I14=""),"",H14-I14)</f>
        <v/>
      </c>
      <c r="L14" s="6">
        <f>IF(OR(H14="",K14=""),"",EDATE(H14,K14))</f>
        <v/>
      </c>
      <c r="P14" s="4">
        <f>IF(H14="","",H14-TODAY())</f>
        <v/>
      </c>
      <c r="Q14" s="4">
        <f>IF(J14="","",J14-TODAY())</f>
        <v/>
      </c>
      <c r="R14" s="4">
        <f>IF(L14="","",L14-TODAY())</f>
        <v/>
      </c>
      <c r="S14" s="4">
        <f>IF(OR(M14="",N14&lt;&gt;""),"",M14-TODAY())</f>
        <v/>
      </c>
      <c r="T14" s="4">
        <f>IF(B14="","",IF(OR(F14="",G14="",K14=""),"Missing Date",IF(P14&gt;=0,"Active Term",IF(R14&gt;=0,"Survival Window","Fully Expired"))))</f>
        <v/>
      </c>
      <c r="U14" s="4">
        <f>IF(OR(T14="",T14="Missing Date"),T14,IF(O14="Complete","Complete",IF(S14&lt;0,"Return/Destroy Overdue",IF(AND(T14="Fully Expired",S14=""),"Expired",IF(AND(T14="Active Term",Q14&lt;=30),"Notice Due",IF(AND(R14&gt;=0,R14&lt;=60),"Survival Ending Soon",IF(OR(AND(P14&gt;=0,P14&lt;=60),S14&lt;=30),"Due Soon","OK")))))))</f>
        <v/>
      </c>
    </row>
    <row r="15">
      <c r="H15" s="6">
        <f>IF(OR(F15="",G15=""),"",EDATE(F15,G15))</f>
        <v/>
      </c>
      <c r="J15" s="6">
        <f>IF(OR(H15="",I15=""),"",H15-I15)</f>
        <v/>
      </c>
      <c r="L15" s="6">
        <f>IF(OR(H15="",K15=""),"",EDATE(H15,K15))</f>
        <v/>
      </c>
      <c r="P15" s="4">
        <f>IF(H15="","",H15-TODAY())</f>
        <v/>
      </c>
      <c r="Q15" s="4">
        <f>IF(J15="","",J15-TODAY())</f>
        <v/>
      </c>
      <c r="R15" s="4">
        <f>IF(L15="","",L15-TODAY())</f>
        <v/>
      </c>
      <c r="S15" s="4">
        <f>IF(OR(M15="",N15&lt;&gt;""),"",M15-TODAY())</f>
        <v/>
      </c>
      <c r="T15" s="4">
        <f>IF(B15="","",IF(OR(F15="",G15="",K15=""),"Missing Date",IF(P15&gt;=0,"Active Term",IF(R15&gt;=0,"Survival Window","Fully Expired"))))</f>
        <v/>
      </c>
      <c r="U15" s="4">
        <f>IF(OR(T15="",T15="Missing Date"),T15,IF(O15="Complete","Complete",IF(S15&lt;0,"Return/Destroy Overdue",IF(AND(T15="Fully Expired",S15=""),"Expired",IF(AND(T15="Active Term",Q15&lt;=30),"Notice Due",IF(AND(R15&gt;=0,R15&lt;=60),"Survival Ending Soon",IF(OR(AND(P15&gt;=0,P15&lt;=60),S15&lt;=30),"Due Soon","OK")))))))</f>
        <v/>
      </c>
    </row>
    <row r="16">
      <c r="H16" s="6">
        <f>IF(OR(F16="",G16=""),"",EDATE(F16,G16))</f>
        <v/>
      </c>
      <c r="J16" s="6">
        <f>IF(OR(H16="",I16=""),"",H16-I16)</f>
        <v/>
      </c>
      <c r="L16" s="6">
        <f>IF(OR(H16="",K16=""),"",EDATE(H16,K16))</f>
        <v/>
      </c>
      <c r="P16" s="4">
        <f>IF(H16="","",H16-TODAY())</f>
        <v/>
      </c>
      <c r="Q16" s="4">
        <f>IF(J16="","",J16-TODAY())</f>
        <v/>
      </c>
      <c r="R16" s="4">
        <f>IF(L16="","",L16-TODAY())</f>
        <v/>
      </c>
      <c r="S16" s="4">
        <f>IF(OR(M16="",N16&lt;&gt;""),"",M16-TODAY())</f>
        <v/>
      </c>
      <c r="T16" s="4">
        <f>IF(B16="","",IF(OR(F16="",G16="",K16=""),"Missing Date",IF(P16&gt;=0,"Active Term",IF(R16&gt;=0,"Survival Window","Fully Expired"))))</f>
        <v/>
      </c>
      <c r="U16" s="4">
        <f>IF(OR(T16="",T16="Missing Date"),T16,IF(O16="Complete","Complete",IF(S16&lt;0,"Return/Destroy Overdue",IF(AND(T16="Fully Expired",S16=""),"Expired",IF(AND(T16="Active Term",Q16&lt;=30),"Notice Due",IF(AND(R16&gt;=0,R16&lt;=60),"Survival Ending Soon",IF(OR(AND(P16&gt;=0,P16&lt;=60),S16&lt;=30),"Due Soon","OK")))))))</f>
        <v/>
      </c>
    </row>
    <row r="17">
      <c r="H17" s="6">
        <f>IF(OR(F17="",G17=""),"",EDATE(F17,G17))</f>
        <v/>
      </c>
      <c r="J17" s="6">
        <f>IF(OR(H17="",I17=""),"",H17-I17)</f>
        <v/>
      </c>
      <c r="L17" s="6">
        <f>IF(OR(H17="",K17=""),"",EDATE(H17,K17))</f>
        <v/>
      </c>
      <c r="P17" s="4">
        <f>IF(H17="","",H17-TODAY())</f>
        <v/>
      </c>
      <c r="Q17" s="4">
        <f>IF(J17="","",J17-TODAY())</f>
        <v/>
      </c>
      <c r="R17" s="4">
        <f>IF(L17="","",L17-TODAY())</f>
        <v/>
      </c>
      <c r="S17" s="4">
        <f>IF(OR(M17="",N17&lt;&gt;""),"",M17-TODAY())</f>
        <v/>
      </c>
      <c r="T17" s="4">
        <f>IF(B17="","",IF(OR(F17="",G17="",K17=""),"Missing Date",IF(P17&gt;=0,"Active Term",IF(R17&gt;=0,"Survival Window","Fully Expired"))))</f>
        <v/>
      </c>
      <c r="U17" s="4">
        <f>IF(OR(T17="",T17="Missing Date"),T17,IF(O17="Complete","Complete",IF(S17&lt;0,"Return/Destroy Overdue",IF(AND(T17="Fully Expired",S17=""),"Expired",IF(AND(T17="Active Term",Q17&lt;=30),"Notice Due",IF(AND(R17&gt;=0,R17&lt;=60),"Survival Ending Soon",IF(OR(AND(P17&gt;=0,P17&lt;=60),S17&lt;=30),"Due Soon","OK")))))))</f>
        <v/>
      </c>
    </row>
    <row r="18">
      <c r="H18" s="6">
        <f>IF(OR(F18="",G18=""),"",EDATE(F18,G18))</f>
        <v/>
      </c>
      <c r="J18" s="6">
        <f>IF(OR(H18="",I18=""),"",H18-I18)</f>
        <v/>
      </c>
      <c r="L18" s="6">
        <f>IF(OR(H18="",K18=""),"",EDATE(H18,K18))</f>
        <v/>
      </c>
      <c r="P18" s="4">
        <f>IF(H18="","",H18-TODAY())</f>
        <v/>
      </c>
      <c r="Q18" s="4">
        <f>IF(J18="","",J18-TODAY())</f>
        <v/>
      </c>
      <c r="R18" s="4">
        <f>IF(L18="","",L18-TODAY())</f>
        <v/>
      </c>
      <c r="S18" s="4">
        <f>IF(OR(M18="",N18&lt;&gt;""),"",M18-TODAY())</f>
        <v/>
      </c>
      <c r="T18" s="4">
        <f>IF(B18="","",IF(OR(F18="",G18="",K18=""),"Missing Date",IF(P18&gt;=0,"Active Term",IF(R18&gt;=0,"Survival Window","Fully Expired"))))</f>
        <v/>
      </c>
      <c r="U18" s="4">
        <f>IF(OR(T18="",T18="Missing Date"),T18,IF(O18="Complete","Complete",IF(S18&lt;0,"Return/Destroy Overdue",IF(AND(T18="Fully Expired",S18=""),"Expired",IF(AND(T18="Active Term",Q18&lt;=30),"Notice Due",IF(AND(R18&gt;=0,R18&lt;=60),"Survival Ending Soon",IF(OR(AND(P18&gt;=0,P18&lt;=60),S18&lt;=30),"Due Soon","OK")))))))</f>
        <v/>
      </c>
    </row>
    <row r="19">
      <c r="H19" s="6">
        <f>IF(OR(F19="",G19=""),"",EDATE(F19,G19))</f>
        <v/>
      </c>
      <c r="J19" s="6">
        <f>IF(OR(H19="",I19=""),"",H19-I19)</f>
        <v/>
      </c>
      <c r="L19" s="6">
        <f>IF(OR(H19="",K19=""),"",EDATE(H19,K19))</f>
        <v/>
      </c>
      <c r="P19" s="4">
        <f>IF(H19="","",H19-TODAY())</f>
        <v/>
      </c>
      <c r="Q19" s="4">
        <f>IF(J19="","",J19-TODAY())</f>
        <v/>
      </c>
      <c r="R19" s="4">
        <f>IF(L19="","",L19-TODAY())</f>
        <v/>
      </c>
      <c r="S19" s="4">
        <f>IF(OR(M19="",N19&lt;&gt;""),"",M19-TODAY())</f>
        <v/>
      </c>
      <c r="T19" s="4">
        <f>IF(B19="","",IF(OR(F19="",G19="",K19=""),"Missing Date",IF(P19&gt;=0,"Active Term",IF(R19&gt;=0,"Survival Window","Fully Expired"))))</f>
        <v/>
      </c>
      <c r="U19" s="4">
        <f>IF(OR(T19="",T19="Missing Date"),T19,IF(O19="Complete","Complete",IF(S19&lt;0,"Return/Destroy Overdue",IF(AND(T19="Fully Expired",S19=""),"Expired",IF(AND(T19="Active Term",Q19&lt;=30),"Notice Due",IF(AND(R19&gt;=0,R19&lt;=60),"Survival Ending Soon",IF(OR(AND(P19&gt;=0,P19&lt;=60),S19&lt;=30),"Due Soon","OK")))))))</f>
        <v/>
      </c>
    </row>
    <row r="20">
      <c r="H20" s="6">
        <f>IF(OR(F20="",G20=""),"",EDATE(F20,G20))</f>
        <v/>
      </c>
      <c r="J20" s="6">
        <f>IF(OR(H20="",I20=""),"",H20-I20)</f>
        <v/>
      </c>
      <c r="L20" s="6">
        <f>IF(OR(H20="",K20=""),"",EDATE(H20,K20))</f>
        <v/>
      </c>
      <c r="P20" s="4">
        <f>IF(H20="","",H20-TODAY())</f>
        <v/>
      </c>
      <c r="Q20" s="4">
        <f>IF(J20="","",J20-TODAY())</f>
        <v/>
      </c>
      <c r="R20" s="4">
        <f>IF(L20="","",L20-TODAY())</f>
        <v/>
      </c>
      <c r="S20" s="4">
        <f>IF(OR(M20="",N20&lt;&gt;""),"",M20-TODAY())</f>
        <v/>
      </c>
      <c r="T20" s="4">
        <f>IF(B20="","",IF(OR(F20="",G20="",K20=""),"Missing Date",IF(P20&gt;=0,"Active Term",IF(R20&gt;=0,"Survival Window","Fully Expired"))))</f>
        <v/>
      </c>
      <c r="U20" s="4">
        <f>IF(OR(T20="",T20="Missing Date"),T20,IF(O20="Complete","Complete",IF(S20&lt;0,"Return/Destroy Overdue",IF(AND(T20="Fully Expired",S20=""),"Expired",IF(AND(T20="Active Term",Q20&lt;=30),"Notice Due",IF(AND(R20&gt;=0,R20&lt;=60),"Survival Ending Soon",IF(OR(AND(P20&gt;=0,P20&lt;=60),S20&lt;=30),"Due Soon","OK")))))))</f>
        <v/>
      </c>
    </row>
    <row r="21">
      <c r="H21" s="6">
        <f>IF(OR(F21="",G21=""),"",EDATE(F21,G21))</f>
        <v/>
      </c>
      <c r="J21" s="6">
        <f>IF(OR(H21="",I21=""),"",H21-I21)</f>
        <v/>
      </c>
      <c r="L21" s="6">
        <f>IF(OR(H21="",K21=""),"",EDATE(H21,K21))</f>
        <v/>
      </c>
      <c r="P21" s="4">
        <f>IF(H21="","",H21-TODAY())</f>
        <v/>
      </c>
      <c r="Q21" s="4">
        <f>IF(J21="","",J21-TODAY())</f>
        <v/>
      </c>
      <c r="R21" s="4">
        <f>IF(L21="","",L21-TODAY())</f>
        <v/>
      </c>
      <c r="S21" s="4">
        <f>IF(OR(M21="",N21&lt;&gt;""),"",M21-TODAY())</f>
        <v/>
      </c>
      <c r="T21" s="4">
        <f>IF(B21="","",IF(OR(F21="",G21="",K21=""),"Missing Date",IF(P21&gt;=0,"Active Term",IF(R21&gt;=0,"Survival Window","Fully Expired"))))</f>
        <v/>
      </c>
      <c r="U21" s="4">
        <f>IF(OR(T21="",T21="Missing Date"),T21,IF(O21="Complete","Complete",IF(S21&lt;0,"Return/Destroy Overdue",IF(AND(T21="Fully Expired",S21=""),"Expired",IF(AND(T21="Active Term",Q21&lt;=30),"Notice Due",IF(AND(R21&gt;=0,R21&lt;=60),"Survival Ending Soon",IF(OR(AND(P21&gt;=0,P21&lt;=60),S21&lt;=30),"Due Soon","OK")))))))</f>
        <v/>
      </c>
    </row>
    <row r="22">
      <c r="H22" s="6">
        <f>IF(OR(F22="",G22=""),"",EDATE(F22,G22))</f>
        <v/>
      </c>
      <c r="J22" s="6">
        <f>IF(OR(H22="",I22=""),"",H22-I22)</f>
        <v/>
      </c>
      <c r="L22" s="6">
        <f>IF(OR(H22="",K22=""),"",EDATE(H22,K22))</f>
        <v/>
      </c>
      <c r="P22" s="4">
        <f>IF(H22="","",H22-TODAY())</f>
        <v/>
      </c>
      <c r="Q22" s="4">
        <f>IF(J22="","",J22-TODAY())</f>
        <v/>
      </c>
      <c r="R22" s="4">
        <f>IF(L22="","",L22-TODAY())</f>
        <v/>
      </c>
      <c r="S22" s="4">
        <f>IF(OR(M22="",N22&lt;&gt;""),"",M22-TODAY())</f>
        <v/>
      </c>
      <c r="T22" s="4">
        <f>IF(B22="","",IF(OR(F22="",G22="",K22=""),"Missing Date",IF(P22&gt;=0,"Active Term",IF(R22&gt;=0,"Survival Window","Fully Expired"))))</f>
        <v/>
      </c>
      <c r="U22" s="4">
        <f>IF(OR(T22="",T22="Missing Date"),T22,IF(O22="Complete","Complete",IF(S22&lt;0,"Return/Destroy Overdue",IF(AND(T22="Fully Expired",S22=""),"Expired",IF(AND(T22="Active Term",Q22&lt;=30),"Notice Due",IF(AND(R22&gt;=0,R22&lt;=60),"Survival Ending Soon",IF(OR(AND(P22&gt;=0,P22&lt;=60),S22&lt;=30),"Due Soon","OK")))))))</f>
        <v/>
      </c>
    </row>
    <row r="23">
      <c r="H23" s="6">
        <f>IF(OR(F23="",G23=""),"",EDATE(F23,G23))</f>
        <v/>
      </c>
      <c r="J23" s="6">
        <f>IF(OR(H23="",I23=""),"",H23-I23)</f>
        <v/>
      </c>
      <c r="L23" s="6">
        <f>IF(OR(H23="",K23=""),"",EDATE(H23,K23))</f>
        <v/>
      </c>
      <c r="P23" s="4">
        <f>IF(H23="","",H23-TODAY())</f>
        <v/>
      </c>
      <c r="Q23" s="4">
        <f>IF(J23="","",J23-TODAY())</f>
        <v/>
      </c>
      <c r="R23" s="4">
        <f>IF(L23="","",L23-TODAY())</f>
        <v/>
      </c>
      <c r="S23" s="4">
        <f>IF(OR(M23="",N23&lt;&gt;""),"",M23-TODAY())</f>
        <v/>
      </c>
      <c r="T23" s="4">
        <f>IF(B23="","",IF(OR(F23="",G23="",K23=""),"Missing Date",IF(P23&gt;=0,"Active Term",IF(R23&gt;=0,"Survival Window","Fully Expired"))))</f>
        <v/>
      </c>
      <c r="U23" s="4">
        <f>IF(OR(T23="",T23="Missing Date"),T23,IF(O23="Complete","Complete",IF(S23&lt;0,"Return/Destroy Overdue",IF(AND(T23="Fully Expired",S23=""),"Expired",IF(AND(T23="Active Term",Q23&lt;=30),"Notice Due",IF(AND(R23&gt;=0,R23&lt;=60),"Survival Ending Soon",IF(OR(AND(P23&gt;=0,P23&lt;=60),S23&lt;=30),"Due Soon","OK")))))))</f>
        <v/>
      </c>
    </row>
    <row r="24">
      <c r="H24" s="6">
        <f>IF(OR(F24="",G24=""),"",EDATE(F24,G24))</f>
        <v/>
      </c>
      <c r="J24" s="6">
        <f>IF(OR(H24="",I24=""),"",H24-I24)</f>
        <v/>
      </c>
      <c r="L24" s="6">
        <f>IF(OR(H24="",K24=""),"",EDATE(H24,K24))</f>
        <v/>
      </c>
      <c r="P24" s="4">
        <f>IF(H24="","",H24-TODAY())</f>
        <v/>
      </c>
      <c r="Q24" s="4">
        <f>IF(J24="","",J24-TODAY())</f>
        <v/>
      </c>
      <c r="R24" s="4">
        <f>IF(L24="","",L24-TODAY())</f>
        <v/>
      </c>
      <c r="S24" s="4">
        <f>IF(OR(M24="",N24&lt;&gt;""),"",M24-TODAY())</f>
        <v/>
      </c>
      <c r="T24" s="4">
        <f>IF(B24="","",IF(OR(F24="",G24="",K24=""),"Missing Date",IF(P24&gt;=0,"Active Term",IF(R24&gt;=0,"Survival Window","Fully Expired"))))</f>
        <v/>
      </c>
      <c r="U24" s="4">
        <f>IF(OR(T24="",T24="Missing Date"),T24,IF(O24="Complete","Complete",IF(S24&lt;0,"Return/Destroy Overdue",IF(AND(T24="Fully Expired",S24=""),"Expired",IF(AND(T24="Active Term",Q24&lt;=30),"Notice Due",IF(AND(R24&gt;=0,R24&lt;=60),"Survival Ending Soon",IF(OR(AND(P24&gt;=0,P24&lt;=60),S24&lt;=30),"Due Soon","OK")))))))</f>
        <v/>
      </c>
    </row>
    <row r="25">
      <c r="H25" s="6">
        <f>IF(OR(F25="",G25=""),"",EDATE(F25,G25))</f>
        <v/>
      </c>
      <c r="J25" s="6">
        <f>IF(OR(H25="",I25=""),"",H25-I25)</f>
        <v/>
      </c>
      <c r="L25" s="6">
        <f>IF(OR(H25="",K25=""),"",EDATE(H25,K25))</f>
        <v/>
      </c>
      <c r="P25" s="4">
        <f>IF(H25="","",H25-TODAY())</f>
        <v/>
      </c>
      <c r="Q25" s="4">
        <f>IF(J25="","",J25-TODAY())</f>
        <v/>
      </c>
      <c r="R25" s="4">
        <f>IF(L25="","",L25-TODAY())</f>
        <v/>
      </c>
      <c r="S25" s="4">
        <f>IF(OR(M25="",N25&lt;&gt;""),"",M25-TODAY())</f>
        <v/>
      </c>
      <c r="T25" s="4">
        <f>IF(B25="","",IF(OR(F25="",G25="",K25=""),"Missing Date",IF(P25&gt;=0,"Active Term",IF(R25&gt;=0,"Survival Window","Fully Expired"))))</f>
        <v/>
      </c>
      <c r="U25" s="4">
        <f>IF(OR(T25="",T25="Missing Date"),T25,IF(O25="Complete","Complete",IF(S25&lt;0,"Return/Destroy Overdue",IF(AND(T25="Fully Expired",S25=""),"Expired",IF(AND(T25="Active Term",Q25&lt;=30),"Notice Due",IF(AND(R25&gt;=0,R25&lt;=60),"Survival Ending Soon",IF(OR(AND(P25&gt;=0,P25&lt;=60),S25&lt;=30),"Due Soon","OK")))))))</f>
        <v/>
      </c>
    </row>
    <row r="26">
      <c r="H26" s="6">
        <f>IF(OR(F26="",G26=""),"",EDATE(F26,G26))</f>
        <v/>
      </c>
      <c r="J26" s="6">
        <f>IF(OR(H26="",I26=""),"",H26-I26)</f>
        <v/>
      </c>
      <c r="L26" s="6">
        <f>IF(OR(H26="",K26=""),"",EDATE(H26,K26))</f>
        <v/>
      </c>
      <c r="P26" s="4">
        <f>IF(H26="","",H26-TODAY())</f>
        <v/>
      </c>
      <c r="Q26" s="4">
        <f>IF(J26="","",J26-TODAY())</f>
        <v/>
      </c>
      <c r="R26" s="4">
        <f>IF(L26="","",L26-TODAY())</f>
        <v/>
      </c>
      <c r="S26" s="4">
        <f>IF(OR(M26="",N26&lt;&gt;""),"",M26-TODAY())</f>
        <v/>
      </c>
      <c r="T26" s="4">
        <f>IF(B26="","",IF(OR(F26="",G26="",K26=""),"Missing Date",IF(P26&gt;=0,"Active Term",IF(R26&gt;=0,"Survival Window","Fully Expired"))))</f>
        <v/>
      </c>
      <c r="U26" s="4">
        <f>IF(OR(T26="",T26="Missing Date"),T26,IF(O26="Complete","Complete",IF(S26&lt;0,"Return/Destroy Overdue",IF(AND(T26="Fully Expired",S26=""),"Expired",IF(AND(T26="Active Term",Q26&lt;=30),"Notice Due",IF(AND(R26&gt;=0,R26&lt;=60),"Survival Ending Soon",IF(OR(AND(P26&gt;=0,P26&lt;=60),S26&lt;=30),"Due Soon","OK")))))))</f>
        <v/>
      </c>
    </row>
    <row r="27">
      <c r="H27" s="6">
        <f>IF(OR(F27="",G27=""),"",EDATE(F27,G27))</f>
        <v/>
      </c>
      <c r="J27" s="6">
        <f>IF(OR(H27="",I27=""),"",H27-I27)</f>
        <v/>
      </c>
      <c r="L27" s="6">
        <f>IF(OR(H27="",K27=""),"",EDATE(H27,K27))</f>
        <v/>
      </c>
      <c r="P27" s="4">
        <f>IF(H27="","",H27-TODAY())</f>
        <v/>
      </c>
      <c r="Q27" s="4">
        <f>IF(J27="","",J27-TODAY())</f>
        <v/>
      </c>
      <c r="R27" s="4">
        <f>IF(L27="","",L27-TODAY())</f>
        <v/>
      </c>
      <c r="S27" s="4">
        <f>IF(OR(M27="",N27&lt;&gt;""),"",M27-TODAY())</f>
        <v/>
      </c>
      <c r="T27" s="4">
        <f>IF(B27="","",IF(OR(F27="",G27="",K27=""),"Missing Date",IF(P27&gt;=0,"Active Term",IF(R27&gt;=0,"Survival Window","Fully Expired"))))</f>
        <v/>
      </c>
      <c r="U27" s="4">
        <f>IF(OR(T27="",T27="Missing Date"),T27,IF(O27="Complete","Complete",IF(S27&lt;0,"Return/Destroy Overdue",IF(AND(T27="Fully Expired",S27=""),"Expired",IF(AND(T27="Active Term",Q27&lt;=30),"Notice Due",IF(AND(R27&gt;=0,R27&lt;=60),"Survival Ending Soon",IF(OR(AND(P27&gt;=0,P27&lt;=60),S27&lt;=30),"Due Soon","OK")))))))</f>
        <v/>
      </c>
    </row>
    <row r="28">
      <c r="H28" s="6">
        <f>IF(OR(F28="",G28=""),"",EDATE(F28,G28))</f>
        <v/>
      </c>
      <c r="J28" s="6">
        <f>IF(OR(H28="",I28=""),"",H28-I28)</f>
        <v/>
      </c>
      <c r="L28" s="6">
        <f>IF(OR(H28="",K28=""),"",EDATE(H28,K28))</f>
        <v/>
      </c>
      <c r="P28" s="4">
        <f>IF(H28="","",H28-TODAY())</f>
        <v/>
      </c>
      <c r="Q28" s="4">
        <f>IF(J28="","",J28-TODAY())</f>
        <v/>
      </c>
      <c r="R28" s="4">
        <f>IF(L28="","",L28-TODAY())</f>
        <v/>
      </c>
      <c r="S28" s="4">
        <f>IF(OR(M28="",N28&lt;&gt;""),"",M28-TODAY())</f>
        <v/>
      </c>
      <c r="T28" s="4">
        <f>IF(B28="","",IF(OR(F28="",G28="",K28=""),"Missing Date",IF(P28&gt;=0,"Active Term",IF(R28&gt;=0,"Survival Window","Fully Expired"))))</f>
        <v/>
      </c>
      <c r="U28" s="4">
        <f>IF(OR(T28="",T28="Missing Date"),T28,IF(O28="Complete","Complete",IF(S28&lt;0,"Return/Destroy Overdue",IF(AND(T28="Fully Expired",S28=""),"Expired",IF(AND(T28="Active Term",Q28&lt;=30),"Notice Due",IF(AND(R28&gt;=0,R28&lt;=60),"Survival Ending Soon",IF(OR(AND(P28&gt;=0,P28&lt;=60),S28&lt;=30),"Due Soon","OK")))))))</f>
        <v/>
      </c>
    </row>
    <row r="29">
      <c r="H29" s="6">
        <f>IF(OR(F29="",G29=""),"",EDATE(F29,G29))</f>
        <v/>
      </c>
      <c r="J29" s="6">
        <f>IF(OR(H29="",I29=""),"",H29-I29)</f>
        <v/>
      </c>
      <c r="L29" s="6">
        <f>IF(OR(H29="",K29=""),"",EDATE(H29,K29))</f>
        <v/>
      </c>
      <c r="P29" s="4">
        <f>IF(H29="","",H29-TODAY())</f>
        <v/>
      </c>
      <c r="Q29" s="4">
        <f>IF(J29="","",J29-TODAY())</f>
        <v/>
      </c>
      <c r="R29" s="4">
        <f>IF(L29="","",L29-TODAY())</f>
        <v/>
      </c>
      <c r="S29" s="4">
        <f>IF(OR(M29="",N29&lt;&gt;""),"",M29-TODAY())</f>
        <v/>
      </c>
      <c r="T29" s="4">
        <f>IF(B29="","",IF(OR(F29="",G29="",K29=""),"Missing Date",IF(P29&gt;=0,"Active Term",IF(R29&gt;=0,"Survival Window","Fully Expired"))))</f>
        <v/>
      </c>
      <c r="U29" s="4">
        <f>IF(OR(T29="",T29="Missing Date"),T29,IF(O29="Complete","Complete",IF(S29&lt;0,"Return/Destroy Overdue",IF(AND(T29="Fully Expired",S29=""),"Expired",IF(AND(T29="Active Term",Q29&lt;=30),"Notice Due",IF(AND(R29&gt;=0,R29&lt;=60),"Survival Ending Soon",IF(OR(AND(P29&gt;=0,P29&lt;=60),S29&lt;=30),"Due Soon","OK")))))))</f>
        <v/>
      </c>
    </row>
    <row r="30">
      <c r="H30" s="6">
        <f>IF(OR(F30="",G30=""),"",EDATE(F30,G30))</f>
        <v/>
      </c>
      <c r="J30" s="6">
        <f>IF(OR(H30="",I30=""),"",H30-I30)</f>
        <v/>
      </c>
      <c r="L30" s="6">
        <f>IF(OR(H30="",K30=""),"",EDATE(H30,K30))</f>
        <v/>
      </c>
      <c r="P30" s="4">
        <f>IF(H30="","",H30-TODAY())</f>
        <v/>
      </c>
      <c r="Q30" s="4">
        <f>IF(J30="","",J30-TODAY())</f>
        <v/>
      </c>
      <c r="R30" s="4">
        <f>IF(L30="","",L30-TODAY())</f>
        <v/>
      </c>
      <c r="S30" s="4">
        <f>IF(OR(M30="",N30&lt;&gt;""),"",M30-TODAY())</f>
        <v/>
      </c>
      <c r="T30" s="4">
        <f>IF(B30="","",IF(OR(F30="",G30="",K30=""),"Missing Date",IF(P30&gt;=0,"Active Term",IF(R30&gt;=0,"Survival Window","Fully Expired"))))</f>
        <v/>
      </c>
      <c r="U30" s="4">
        <f>IF(OR(T30="",T30="Missing Date"),T30,IF(O30="Complete","Complete",IF(S30&lt;0,"Return/Destroy Overdue",IF(AND(T30="Fully Expired",S30=""),"Expired",IF(AND(T30="Active Term",Q30&lt;=30),"Notice Due",IF(AND(R30&gt;=0,R30&lt;=60),"Survival Ending Soon",IF(OR(AND(P30&gt;=0,P30&lt;=60),S30&lt;=30),"Due Soon","OK")))))))</f>
        <v/>
      </c>
    </row>
    <row r="31">
      <c r="H31" s="6">
        <f>IF(OR(F31="",G31=""),"",EDATE(F31,G31))</f>
        <v/>
      </c>
      <c r="J31" s="6">
        <f>IF(OR(H31="",I31=""),"",H31-I31)</f>
        <v/>
      </c>
      <c r="L31" s="6">
        <f>IF(OR(H31="",K31=""),"",EDATE(H31,K31))</f>
        <v/>
      </c>
      <c r="P31" s="4">
        <f>IF(H31="","",H31-TODAY())</f>
        <v/>
      </c>
      <c r="Q31" s="4">
        <f>IF(J31="","",J31-TODAY())</f>
        <v/>
      </c>
      <c r="R31" s="4">
        <f>IF(L31="","",L31-TODAY())</f>
        <v/>
      </c>
      <c r="S31" s="4">
        <f>IF(OR(M31="",N31&lt;&gt;""),"",M31-TODAY())</f>
        <v/>
      </c>
      <c r="T31" s="4">
        <f>IF(B31="","",IF(OR(F31="",G31="",K31=""),"Missing Date",IF(P31&gt;=0,"Active Term",IF(R31&gt;=0,"Survival Window","Fully Expired"))))</f>
        <v/>
      </c>
      <c r="U31" s="4">
        <f>IF(OR(T31="",T31="Missing Date"),T31,IF(O31="Complete","Complete",IF(S31&lt;0,"Return/Destroy Overdue",IF(AND(T31="Fully Expired",S31=""),"Expired",IF(AND(T31="Active Term",Q31&lt;=30),"Notice Due",IF(AND(R31&gt;=0,R31&lt;=60),"Survival Ending Soon",IF(OR(AND(P31&gt;=0,P31&lt;=60),S31&lt;=30),"Due Soon","OK")))))))</f>
        <v/>
      </c>
    </row>
    <row r="32">
      <c r="H32" s="6">
        <f>IF(OR(F32="",G32=""),"",EDATE(F32,G32))</f>
        <v/>
      </c>
      <c r="J32" s="6">
        <f>IF(OR(H32="",I32=""),"",H32-I32)</f>
        <v/>
      </c>
      <c r="L32" s="6">
        <f>IF(OR(H32="",K32=""),"",EDATE(H32,K32))</f>
        <v/>
      </c>
      <c r="P32" s="4">
        <f>IF(H32="","",H32-TODAY())</f>
        <v/>
      </c>
      <c r="Q32" s="4">
        <f>IF(J32="","",J32-TODAY())</f>
        <v/>
      </c>
      <c r="R32" s="4">
        <f>IF(L32="","",L32-TODAY())</f>
        <v/>
      </c>
      <c r="S32" s="4">
        <f>IF(OR(M32="",N32&lt;&gt;""),"",M32-TODAY())</f>
        <v/>
      </c>
      <c r="T32" s="4">
        <f>IF(B32="","",IF(OR(F32="",G32="",K32=""),"Missing Date",IF(P32&gt;=0,"Active Term",IF(R32&gt;=0,"Survival Window","Fully Expired"))))</f>
        <v/>
      </c>
      <c r="U32" s="4">
        <f>IF(OR(T32="",T32="Missing Date"),T32,IF(O32="Complete","Complete",IF(S32&lt;0,"Return/Destroy Overdue",IF(AND(T32="Fully Expired",S32=""),"Expired",IF(AND(T32="Active Term",Q32&lt;=30),"Notice Due",IF(AND(R32&gt;=0,R32&lt;=60),"Survival Ending Soon",IF(OR(AND(P32&gt;=0,P32&lt;=60),S32&lt;=30),"Due Soon","OK")))))))</f>
        <v/>
      </c>
    </row>
    <row r="33">
      <c r="H33" s="6">
        <f>IF(OR(F33="",G33=""),"",EDATE(F33,G33))</f>
        <v/>
      </c>
      <c r="J33" s="6">
        <f>IF(OR(H33="",I33=""),"",H33-I33)</f>
        <v/>
      </c>
      <c r="L33" s="6">
        <f>IF(OR(H33="",K33=""),"",EDATE(H33,K33))</f>
        <v/>
      </c>
      <c r="P33" s="4">
        <f>IF(H33="","",H33-TODAY())</f>
        <v/>
      </c>
      <c r="Q33" s="4">
        <f>IF(J33="","",J33-TODAY())</f>
        <v/>
      </c>
      <c r="R33" s="4">
        <f>IF(L33="","",L33-TODAY())</f>
        <v/>
      </c>
      <c r="S33" s="4">
        <f>IF(OR(M33="",N33&lt;&gt;""),"",M33-TODAY())</f>
        <v/>
      </c>
      <c r="T33" s="4">
        <f>IF(B33="","",IF(OR(F33="",G33="",K33=""),"Missing Date",IF(P33&gt;=0,"Active Term",IF(R33&gt;=0,"Survival Window","Fully Expired"))))</f>
        <v/>
      </c>
      <c r="U33" s="4">
        <f>IF(OR(T33="",T33="Missing Date"),T33,IF(O33="Complete","Complete",IF(S33&lt;0,"Return/Destroy Overdue",IF(AND(T33="Fully Expired",S33=""),"Expired",IF(AND(T33="Active Term",Q33&lt;=30),"Notice Due",IF(AND(R33&gt;=0,R33&lt;=60),"Survival Ending Soon",IF(OR(AND(P33&gt;=0,P33&lt;=60),S33&lt;=30),"Due Soon","OK")))))))</f>
        <v/>
      </c>
    </row>
    <row r="34">
      <c r="H34" s="6">
        <f>IF(OR(F34="",G34=""),"",EDATE(F34,G34))</f>
        <v/>
      </c>
      <c r="J34" s="6">
        <f>IF(OR(H34="",I34=""),"",H34-I34)</f>
        <v/>
      </c>
      <c r="L34" s="6">
        <f>IF(OR(H34="",K34=""),"",EDATE(H34,K34))</f>
        <v/>
      </c>
      <c r="P34" s="4">
        <f>IF(H34="","",H34-TODAY())</f>
        <v/>
      </c>
      <c r="Q34" s="4">
        <f>IF(J34="","",J34-TODAY())</f>
        <v/>
      </c>
      <c r="R34" s="4">
        <f>IF(L34="","",L34-TODAY())</f>
        <v/>
      </c>
      <c r="S34" s="4">
        <f>IF(OR(M34="",N34&lt;&gt;""),"",M34-TODAY())</f>
        <v/>
      </c>
      <c r="T34" s="4">
        <f>IF(B34="","",IF(OR(F34="",G34="",K34=""),"Missing Date",IF(P34&gt;=0,"Active Term",IF(R34&gt;=0,"Survival Window","Fully Expired"))))</f>
        <v/>
      </c>
      <c r="U34" s="4">
        <f>IF(OR(T34="",T34="Missing Date"),T34,IF(O34="Complete","Complete",IF(S34&lt;0,"Return/Destroy Overdue",IF(AND(T34="Fully Expired",S34=""),"Expired",IF(AND(T34="Active Term",Q34&lt;=30),"Notice Due",IF(AND(R34&gt;=0,R34&lt;=60),"Survival Ending Soon",IF(OR(AND(P34&gt;=0,P34&lt;=60),S34&lt;=30),"Due Soon","OK")))))))</f>
        <v/>
      </c>
    </row>
    <row r="35">
      <c r="H35" s="6">
        <f>IF(OR(F35="",G35=""),"",EDATE(F35,G35))</f>
        <v/>
      </c>
      <c r="J35" s="6">
        <f>IF(OR(H35="",I35=""),"",H35-I35)</f>
        <v/>
      </c>
      <c r="L35" s="6">
        <f>IF(OR(H35="",K35=""),"",EDATE(H35,K35))</f>
        <v/>
      </c>
      <c r="P35" s="4">
        <f>IF(H35="","",H35-TODAY())</f>
        <v/>
      </c>
      <c r="Q35" s="4">
        <f>IF(J35="","",J35-TODAY())</f>
        <v/>
      </c>
      <c r="R35" s="4">
        <f>IF(L35="","",L35-TODAY())</f>
        <v/>
      </c>
      <c r="S35" s="4">
        <f>IF(OR(M35="",N35&lt;&gt;""),"",M35-TODAY())</f>
        <v/>
      </c>
      <c r="T35" s="4">
        <f>IF(B35="","",IF(OR(F35="",G35="",K35=""),"Missing Date",IF(P35&gt;=0,"Active Term",IF(R35&gt;=0,"Survival Window","Fully Expired"))))</f>
        <v/>
      </c>
      <c r="U35" s="4">
        <f>IF(OR(T35="",T35="Missing Date"),T35,IF(O35="Complete","Complete",IF(S35&lt;0,"Return/Destroy Overdue",IF(AND(T35="Fully Expired",S35=""),"Expired",IF(AND(T35="Active Term",Q35&lt;=30),"Notice Due",IF(AND(R35&gt;=0,R35&lt;=60),"Survival Ending Soon",IF(OR(AND(P35&gt;=0,P35&lt;=60),S35&lt;=30),"Due Soon","OK")))))))</f>
        <v/>
      </c>
    </row>
    <row r="36">
      <c r="H36" s="6">
        <f>IF(OR(F36="",G36=""),"",EDATE(F36,G36))</f>
        <v/>
      </c>
      <c r="J36" s="6">
        <f>IF(OR(H36="",I36=""),"",H36-I36)</f>
        <v/>
      </c>
      <c r="L36" s="6">
        <f>IF(OR(H36="",K36=""),"",EDATE(H36,K36))</f>
        <v/>
      </c>
      <c r="P36" s="4">
        <f>IF(H36="","",H36-TODAY())</f>
        <v/>
      </c>
      <c r="Q36" s="4">
        <f>IF(J36="","",J36-TODAY())</f>
        <v/>
      </c>
      <c r="R36" s="4">
        <f>IF(L36="","",L36-TODAY())</f>
        <v/>
      </c>
      <c r="S36" s="4">
        <f>IF(OR(M36="",N36&lt;&gt;""),"",M36-TODAY())</f>
        <v/>
      </c>
      <c r="T36" s="4">
        <f>IF(B36="","",IF(OR(F36="",G36="",K36=""),"Missing Date",IF(P36&gt;=0,"Active Term",IF(R36&gt;=0,"Survival Window","Fully Expired"))))</f>
        <v/>
      </c>
      <c r="U36" s="4">
        <f>IF(OR(T36="",T36="Missing Date"),T36,IF(O36="Complete","Complete",IF(S36&lt;0,"Return/Destroy Overdue",IF(AND(T36="Fully Expired",S36=""),"Expired",IF(AND(T36="Active Term",Q36&lt;=30),"Notice Due",IF(AND(R36&gt;=0,R36&lt;=60),"Survival Ending Soon",IF(OR(AND(P36&gt;=0,P36&lt;=60),S36&lt;=30),"Due Soon","OK")))))))</f>
        <v/>
      </c>
    </row>
    <row r="37">
      <c r="H37" s="6">
        <f>IF(OR(F37="",G37=""),"",EDATE(F37,G37))</f>
        <v/>
      </c>
      <c r="J37" s="6">
        <f>IF(OR(H37="",I37=""),"",H37-I37)</f>
        <v/>
      </c>
      <c r="L37" s="6">
        <f>IF(OR(H37="",K37=""),"",EDATE(H37,K37))</f>
        <v/>
      </c>
      <c r="P37" s="4">
        <f>IF(H37="","",H37-TODAY())</f>
        <v/>
      </c>
      <c r="Q37" s="4">
        <f>IF(J37="","",J37-TODAY())</f>
        <v/>
      </c>
      <c r="R37" s="4">
        <f>IF(L37="","",L37-TODAY())</f>
        <v/>
      </c>
      <c r="S37" s="4">
        <f>IF(OR(M37="",N37&lt;&gt;""),"",M37-TODAY())</f>
        <v/>
      </c>
      <c r="T37" s="4">
        <f>IF(B37="","",IF(OR(F37="",G37="",K37=""),"Missing Date",IF(P37&gt;=0,"Active Term",IF(R37&gt;=0,"Survival Window","Fully Expired"))))</f>
        <v/>
      </c>
      <c r="U37" s="4">
        <f>IF(OR(T37="",T37="Missing Date"),T37,IF(O37="Complete","Complete",IF(S37&lt;0,"Return/Destroy Overdue",IF(AND(T37="Fully Expired",S37=""),"Expired",IF(AND(T37="Active Term",Q37&lt;=30),"Notice Due",IF(AND(R37&gt;=0,R37&lt;=60),"Survival Ending Soon",IF(OR(AND(P37&gt;=0,P37&lt;=60),S37&lt;=30),"Due Soon","OK")))))))</f>
        <v/>
      </c>
    </row>
    <row r="38">
      <c r="H38" s="6">
        <f>IF(OR(F38="",G38=""),"",EDATE(F38,G38))</f>
        <v/>
      </c>
      <c r="J38" s="6">
        <f>IF(OR(H38="",I38=""),"",H38-I38)</f>
        <v/>
      </c>
      <c r="L38" s="6">
        <f>IF(OR(H38="",K38=""),"",EDATE(H38,K38))</f>
        <v/>
      </c>
      <c r="P38" s="4">
        <f>IF(H38="","",H38-TODAY())</f>
        <v/>
      </c>
      <c r="Q38" s="4">
        <f>IF(J38="","",J38-TODAY())</f>
        <v/>
      </c>
      <c r="R38" s="4">
        <f>IF(L38="","",L38-TODAY())</f>
        <v/>
      </c>
      <c r="S38" s="4">
        <f>IF(OR(M38="",N38&lt;&gt;""),"",M38-TODAY())</f>
        <v/>
      </c>
      <c r="T38" s="4">
        <f>IF(B38="","",IF(OR(F38="",G38="",K38=""),"Missing Date",IF(P38&gt;=0,"Active Term",IF(R38&gt;=0,"Survival Window","Fully Expired"))))</f>
        <v/>
      </c>
      <c r="U38" s="4">
        <f>IF(OR(T38="",T38="Missing Date"),T38,IF(O38="Complete","Complete",IF(S38&lt;0,"Return/Destroy Overdue",IF(AND(T38="Fully Expired",S38=""),"Expired",IF(AND(T38="Active Term",Q38&lt;=30),"Notice Due",IF(AND(R38&gt;=0,R38&lt;=60),"Survival Ending Soon",IF(OR(AND(P38&gt;=0,P38&lt;=60),S38&lt;=30),"Due Soon","OK")))))))</f>
        <v/>
      </c>
    </row>
    <row r="39">
      <c r="H39" s="6">
        <f>IF(OR(F39="",G39=""),"",EDATE(F39,G39))</f>
        <v/>
      </c>
      <c r="J39" s="6">
        <f>IF(OR(H39="",I39=""),"",H39-I39)</f>
        <v/>
      </c>
      <c r="L39" s="6">
        <f>IF(OR(H39="",K39=""),"",EDATE(H39,K39))</f>
        <v/>
      </c>
      <c r="P39" s="4">
        <f>IF(H39="","",H39-TODAY())</f>
        <v/>
      </c>
      <c r="Q39" s="4">
        <f>IF(J39="","",J39-TODAY())</f>
        <v/>
      </c>
      <c r="R39" s="4">
        <f>IF(L39="","",L39-TODAY())</f>
        <v/>
      </c>
      <c r="S39" s="4">
        <f>IF(OR(M39="",N39&lt;&gt;""),"",M39-TODAY())</f>
        <v/>
      </c>
      <c r="T39" s="4">
        <f>IF(B39="","",IF(OR(F39="",G39="",K39=""),"Missing Date",IF(P39&gt;=0,"Active Term",IF(R39&gt;=0,"Survival Window","Fully Expired"))))</f>
        <v/>
      </c>
      <c r="U39" s="4">
        <f>IF(OR(T39="",T39="Missing Date"),T39,IF(O39="Complete","Complete",IF(S39&lt;0,"Return/Destroy Overdue",IF(AND(T39="Fully Expired",S39=""),"Expired",IF(AND(T39="Active Term",Q39&lt;=30),"Notice Due",IF(AND(R39&gt;=0,R39&lt;=60),"Survival Ending Soon",IF(OR(AND(P39&gt;=0,P39&lt;=60),S39&lt;=30),"Due Soon","OK")))))))</f>
        <v/>
      </c>
    </row>
    <row r="40">
      <c r="H40" s="6">
        <f>IF(OR(F40="",G40=""),"",EDATE(F40,G40))</f>
        <v/>
      </c>
      <c r="J40" s="6">
        <f>IF(OR(H40="",I40=""),"",H40-I40)</f>
        <v/>
      </c>
      <c r="L40" s="6">
        <f>IF(OR(H40="",K40=""),"",EDATE(H40,K40))</f>
        <v/>
      </c>
      <c r="P40" s="4">
        <f>IF(H40="","",H40-TODAY())</f>
        <v/>
      </c>
      <c r="Q40" s="4">
        <f>IF(J40="","",J40-TODAY())</f>
        <v/>
      </c>
      <c r="R40" s="4">
        <f>IF(L40="","",L40-TODAY())</f>
        <v/>
      </c>
      <c r="S40" s="4">
        <f>IF(OR(M40="",N40&lt;&gt;""),"",M40-TODAY())</f>
        <v/>
      </c>
      <c r="T40" s="4">
        <f>IF(B40="","",IF(OR(F40="",G40="",K40=""),"Missing Date",IF(P40&gt;=0,"Active Term",IF(R40&gt;=0,"Survival Window","Fully Expired"))))</f>
        <v/>
      </c>
      <c r="U40" s="4">
        <f>IF(OR(T40="",T40="Missing Date"),T40,IF(O40="Complete","Complete",IF(S40&lt;0,"Return/Destroy Overdue",IF(AND(T40="Fully Expired",S40=""),"Expired",IF(AND(T40="Active Term",Q40&lt;=30),"Notice Due",IF(AND(R40&gt;=0,R40&lt;=60),"Survival Ending Soon",IF(OR(AND(P40&gt;=0,P40&lt;=60),S40&lt;=30),"Due Soon","OK")))))))</f>
        <v/>
      </c>
    </row>
    <row r="41">
      <c r="H41" s="6">
        <f>IF(OR(F41="",G41=""),"",EDATE(F41,G41))</f>
        <v/>
      </c>
      <c r="J41" s="6">
        <f>IF(OR(H41="",I41=""),"",H41-I41)</f>
        <v/>
      </c>
      <c r="L41" s="6">
        <f>IF(OR(H41="",K41=""),"",EDATE(H41,K41))</f>
        <v/>
      </c>
      <c r="P41" s="4">
        <f>IF(H41="","",H41-TODAY())</f>
        <v/>
      </c>
      <c r="Q41" s="4">
        <f>IF(J41="","",J41-TODAY())</f>
        <v/>
      </c>
      <c r="R41" s="4">
        <f>IF(L41="","",L41-TODAY())</f>
        <v/>
      </c>
      <c r="S41" s="4">
        <f>IF(OR(M41="",N41&lt;&gt;""),"",M41-TODAY())</f>
        <v/>
      </c>
      <c r="T41" s="4">
        <f>IF(B41="","",IF(OR(F41="",G41="",K41=""),"Missing Date",IF(P41&gt;=0,"Active Term",IF(R41&gt;=0,"Survival Window","Fully Expired"))))</f>
        <v/>
      </c>
      <c r="U41" s="4">
        <f>IF(OR(T41="",T41="Missing Date"),T41,IF(O41="Complete","Complete",IF(S41&lt;0,"Return/Destroy Overdue",IF(AND(T41="Fully Expired",S41=""),"Expired",IF(AND(T41="Active Term",Q41&lt;=30),"Notice Due",IF(AND(R41&gt;=0,R41&lt;=60),"Survival Ending Soon",IF(OR(AND(P41&gt;=0,P41&lt;=60),S41&lt;=30),"Due Soon","OK")))))))</f>
        <v/>
      </c>
    </row>
    <row r="42">
      <c r="H42" s="6">
        <f>IF(OR(F42="",G42=""),"",EDATE(F42,G42))</f>
        <v/>
      </c>
      <c r="J42" s="6">
        <f>IF(OR(H42="",I42=""),"",H42-I42)</f>
        <v/>
      </c>
      <c r="L42" s="6">
        <f>IF(OR(H42="",K42=""),"",EDATE(H42,K42))</f>
        <v/>
      </c>
      <c r="P42" s="4">
        <f>IF(H42="","",H42-TODAY())</f>
        <v/>
      </c>
      <c r="Q42" s="4">
        <f>IF(J42="","",J42-TODAY())</f>
        <v/>
      </c>
      <c r="R42" s="4">
        <f>IF(L42="","",L42-TODAY())</f>
        <v/>
      </c>
      <c r="S42" s="4">
        <f>IF(OR(M42="",N42&lt;&gt;""),"",M42-TODAY())</f>
        <v/>
      </c>
      <c r="T42" s="4">
        <f>IF(B42="","",IF(OR(F42="",G42="",K42=""),"Missing Date",IF(P42&gt;=0,"Active Term",IF(R42&gt;=0,"Survival Window","Fully Expired"))))</f>
        <v/>
      </c>
      <c r="U42" s="4">
        <f>IF(OR(T42="",T42="Missing Date"),T42,IF(O42="Complete","Complete",IF(S42&lt;0,"Return/Destroy Overdue",IF(AND(T42="Fully Expired",S42=""),"Expired",IF(AND(T42="Active Term",Q42&lt;=30),"Notice Due",IF(AND(R42&gt;=0,R42&lt;=60),"Survival Ending Soon",IF(OR(AND(P42&gt;=0,P42&lt;=60),S42&lt;=30),"Due Soon","OK")))))))</f>
        <v/>
      </c>
    </row>
    <row r="43">
      <c r="H43" s="6">
        <f>IF(OR(F43="",G43=""),"",EDATE(F43,G43))</f>
        <v/>
      </c>
      <c r="J43" s="6">
        <f>IF(OR(H43="",I43=""),"",H43-I43)</f>
        <v/>
      </c>
      <c r="L43" s="6">
        <f>IF(OR(H43="",K43=""),"",EDATE(H43,K43))</f>
        <v/>
      </c>
      <c r="P43" s="4">
        <f>IF(H43="","",H43-TODAY())</f>
        <v/>
      </c>
      <c r="Q43" s="4">
        <f>IF(J43="","",J43-TODAY())</f>
        <v/>
      </c>
      <c r="R43" s="4">
        <f>IF(L43="","",L43-TODAY())</f>
        <v/>
      </c>
      <c r="S43" s="4">
        <f>IF(OR(M43="",N43&lt;&gt;""),"",M43-TODAY())</f>
        <v/>
      </c>
      <c r="T43" s="4">
        <f>IF(B43="","",IF(OR(F43="",G43="",K43=""),"Missing Date",IF(P43&gt;=0,"Active Term",IF(R43&gt;=0,"Survival Window","Fully Expired"))))</f>
        <v/>
      </c>
      <c r="U43" s="4">
        <f>IF(OR(T43="",T43="Missing Date"),T43,IF(O43="Complete","Complete",IF(S43&lt;0,"Return/Destroy Overdue",IF(AND(T43="Fully Expired",S43=""),"Expired",IF(AND(T43="Active Term",Q43&lt;=30),"Notice Due",IF(AND(R43&gt;=0,R43&lt;=60),"Survival Ending Soon",IF(OR(AND(P43&gt;=0,P43&lt;=60),S43&lt;=30),"Due Soon","OK")))))))</f>
        <v/>
      </c>
    </row>
    <row r="44">
      <c r="H44" s="6">
        <f>IF(OR(F44="",G44=""),"",EDATE(F44,G44))</f>
        <v/>
      </c>
      <c r="J44" s="6">
        <f>IF(OR(H44="",I44=""),"",H44-I44)</f>
        <v/>
      </c>
      <c r="L44" s="6">
        <f>IF(OR(H44="",K44=""),"",EDATE(H44,K44))</f>
        <v/>
      </c>
      <c r="P44" s="4">
        <f>IF(H44="","",H44-TODAY())</f>
        <v/>
      </c>
      <c r="Q44" s="4">
        <f>IF(J44="","",J44-TODAY())</f>
        <v/>
      </c>
      <c r="R44" s="4">
        <f>IF(L44="","",L44-TODAY())</f>
        <v/>
      </c>
      <c r="S44" s="4">
        <f>IF(OR(M44="",N44&lt;&gt;""),"",M44-TODAY())</f>
        <v/>
      </c>
      <c r="T44" s="4">
        <f>IF(B44="","",IF(OR(F44="",G44="",K44=""),"Missing Date",IF(P44&gt;=0,"Active Term",IF(R44&gt;=0,"Survival Window","Fully Expired"))))</f>
        <v/>
      </c>
      <c r="U44" s="4">
        <f>IF(OR(T44="",T44="Missing Date"),T44,IF(O44="Complete","Complete",IF(S44&lt;0,"Return/Destroy Overdue",IF(AND(T44="Fully Expired",S44=""),"Expired",IF(AND(T44="Active Term",Q44&lt;=30),"Notice Due",IF(AND(R44&gt;=0,R44&lt;=60),"Survival Ending Soon",IF(OR(AND(P44&gt;=0,P44&lt;=60),S44&lt;=30),"Due Soon","OK")))))))</f>
        <v/>
      </c>
    </row>
    <row r="45">
      <c r="H45" s="6">
        <f>IF(OR(F45="",G45=""),"",EDATE(F45,G45))</f>
        <v/>
      </c>
      <c r="J45" s="6">
        <f>IF(OR(H45="",I45=""),"",H45-I45)</f>
        <v/>
      </c>
      <c r="L45" s="6">
        <f>IF(OR(H45="",K45=""),"",EDATE(H45,K45))</f>
        <v/>
      </c>
      <c r="P45" s="4">
        <f>IF(H45="","",H45-TODAY())</f>
        <v/>
      </c>
      <c r="Q45" s="4">
        <f>IF(J45="","",J45-TODAY())</f>
        <v/>
      </c>
      <c r="R45" s="4">
        <f>IF(L45="","",L45-TODAY())</f>
        <v/>
      </c>
      <c r="S45" s="4">
        <f>IF(OR(M45="",N45&lt;&gt;""),"",M45-TODAY())</f>
        <v/>
      </c>
      <c r="T45" s="4">
        <f>IF(B45="","",IF(OR(F45="",G45="",K45=""),"Missing Date",IF(P45&gt;=0,"Active Term",IF(R45&gt;=0,"Survival Window","Fully Expired"))))</f>
        <v/>
      </c>
      <c r="U45" s="4">
        <f>IF(OR(T45="",T45="Missing Date"),T45,IF(O45="Complete","Complete",IF(S45&lt;0,"Return/Destroy Overdue",IF(AND(T45="Fully Expired",S45=""),"Expired",IF(AND(T45="Active Term",Q45&lt;=30),"Notice Due",IF(AND(R45&gt;=0,R45&lt;=60),"Survival Ending Soon",IF(OR(AND(P45&gt;=0,P45&lt;=60),S45&lt;=30),"Due Soon","OK")))))))</f>
        <v/>
      </c>
    </row>
    <row r="46">
      <c r="H46" s="6">
        <f>IF(OR(F46="",G46=""),"",EDATE(F46,G46))</f>
        <v/>
      </c>
      <c r="J46" s="6">
        <f>IF(OR(H46="",I46=""),"",H46-I46)</f>
        <v/>
      </c>
      <c r="L46" s="6">
        <f>IF(OR(H46="",K46=""),"",EDATE(H46,K46))</f>
        <v/>
      </c>
      <c r="P46" s="4">
        <f>IF(H46="","",H46-TODAY())</f>
        <v/>
      </c>
      <c r="Q46" s="4">
        <f>IF(J46="","",J46-TODAY())</f>
        <v/>
      </c>
      <c r="R46" s="4">
        <f>IF(L46="","",L46-TODAY())</f>
        <v/>
      </c>
      <c r="S46" s="4">
        <f>IF(OR(M46="",N46&lt;&gt;""),"",M46-TODAY())</f>
        <v/>
      </c>
      <c r="T46" s="4">
        <f>IF(B46="","",IF(OR(F46="",G46="",K46=""),"Missing Date",IF(P46&gt;=0,"Active Term",IF(R46&gt;=0,"Survival Window","Fully Expired"))))</f>
        <v/>
      </c>
      <c r="U46" s="4">
        <f>IF(OR(T46="",T46="Missing Date"),T46,IF(O46="Complete","Complete",IF(S46&lt;0,"Return/Destroy Overdue",IF(AND(T46="Fully Expired",S46=""),"Expired",IF(AND(T46="Active Term",Q46&lt;=30),"Notice Due",IF(AND(R46&gt;=0,R46&lt;=60),"Survival Ending Soon",IF(OR(AND(P46&gt;=0,P46&lt;=60),S46&lt;=30),"Due Soon","OK")))))))</f>
        <v/>
      </c>
    </row>
    <row r="47">
      <c r="H47" s="6">
        <f>IF(OR(F47="",G47=""),"",EDATE(F47,G47))</f>
        <v/>
      </c>
      <c r="J47" s="6">
        <f>IF(OR(H47="",I47=""),"",H47-I47)</f>
        <v/>
      </c>
      <c r="L47" s="6">
        <f>IF(OR(H47="",K47=""),"",EDATE(H47,K47))</f>
        <v/>
      </c>
      <c r="P47" s="4">
        <f>IF(H47="","",H47-TODAY())</f>
        <v/>
      </c>
      <c r="Q47" s="4">
        <f>IF(J47="","",J47-TODAY())</f>
        <v/>
      </c>
      <c r="R47" s="4">
        <f>IF(L47="","",L47-TODAY())</f>
        <v/>
      </c>
      <c r="S47" s="4">
        <f>IF(OR(M47="",N47&lt;&gt;""),"",M47-TODAY())</f>
        <v/>
      </c>
      <c r="T47" s="4">
        <f>IF(B47="","",IF(OR(F47="",G47="",K47=""),"Missing Date",IF(P47&gt;=0,"Active Term",IF(R47&gt;=0,"Survival Window","Fully Expired"))))</f>
        <v/>
      </c>
      <c r="U47" s="4">
        <f>IF(OR(T47="",T47="Missing Date"),T47,IF(O47="Complete","Complete",IF(S47&lt;0,"Return/Destroy Overdue",IF(AND(T47="Fully Expired",S47=""),"Expired",IF(AND(T47="Active Term",Q47&lt;=30),"Notice Due",IF(AND(R47&gt;=0,R47&lt;=60),"Survival Ending Soon",IF(OR(AND(P47&gt;=0,P47&lt;=60),S47&lt;=30),"Due Soon","OK")))))))</f>
        <v/>
      </c>
    </row>
    <row r="48">
      <c r="H48" s="6">
        <f>IF(OR(F48="",G48=""),"",EDATE(F48,G48))</f>
        <v/>
      </c>
      <c r="J48" s="6">
        <f>IF(OR(H48="",I48=""),"",H48-I48)</f>
        <v/>
      </c>
      <c r="L48" s="6">
        <f>IF(OR(H48="",K48=""),"",EDATE(H48,K48))</f>
        <v/>
      </c>
      <c r="P48" s="4">
        <f>IF(H48="","",H48-TODAY())</f>
        <v/>
      </c>
      <c r="Q48" s="4">
        <f>IF(J48="","",J48-TODAY())</f>
        <v/>
      </c>
      <c r="R48" s="4">
        <f>IF(L48="","",L48-TODAY())</f>
        <v/>
      </c>
      <c r="S48" s="4">
        <f>IF(OR(M48="",N48&lt;&gt;""),"",M48-TODAY())</f>
        <v/>
      </c>
      <c r="T48" s="4">
        <f>IF(B48="","",IF(OR(F48="",G48="",K48=""),"Missing Date",IF(P48&gt;=0,"Active Term",IF(R48&gt;=0,"Survival Window","Fully Expired"))))</f>
        <v/>
      </c>
      <c r="U48" s="4">
        <f>IF(OR(T48="",T48="Missing Date"),T48,IF(O48="Complete","Complete",IF(S48&lt;0,"Return/Destroy Overdue",IF(AND(T48="Fully Expired",S48=""),"Expired",IF(AND(T48="Active Term",Q48&lt;=30),"Notice Due",IF(AND(R48&gt;=0,R48&lt;=60),"Survival Ending Soon",IF(OR(AND(P48&gt;=0,P48&lt;=60),S48&lt;=30),"Due Soon","OK")))))))</f>
        <v/>
      </c>
    </row>
    <row r="49">
      <c r="H49" s="6">
        <f>IF(OR(F49="",G49=""),"",EDATE(F49,G49))</f>
        <v/>
      </c>
      <c r="J49" s="6">
        <f>IF(OR(H49="",I49=""),"",H49-I49)</f>
        <v/>
      </c>
      <c r="L49" s="6">
        <f>IF(OR(H49="",K49=""),"",EDATE(H49,K49))</f>
        <v/>
      </c>
      <c r="P49" s="4">
        <f>IF(H49="","",H49-TODAY())</f>
        <v/>
      </c>
      <c r="Q49" s="4">
        <f>IF(J49="","",J49-TODAY())</f>
        <v/>
      </c>
      <c r="R49" s="4">
        <f>IF(L49="","",L49-TODAY())</f>
        <v/>
      </c>
      <c r="S49" s="4">
        <f>IF(OR(M49="",N49&lt;&gt;""),"",M49-TODAY())</f>
        <v/>
      </c>
      <c r="T49" s="4">
        <f>IF(B49="","",IF(OR(F49="",G49="",K49=""),"Missing Date",IF(P49&gt;=0,"Active Term",IF(R49&gt;=0,"Survival Window","Fully Expired"))))</f>
        <v/>
      </c>
      <c r="U49" s="4">
        <f>IF(OR(T49="",T49="Missing Date"),T49,IF(O49="Complete","Complete",IF(S49&lt;0,"Return/Destroy Overdue",IF(AND(T49="Fully Expired",S49=""),"Expired",IF(AND(T49="Active Term",Q49&lt;=30),"Notice Due",IF(AND(R49&gt;=0,R49&lt;=60),"Survival Ending Soon",IF(OR(AND(P49&gt;=0,P49&lt;=60),S49&lt;=30),"Due Soon","OK")))))))</f>
        <v/>
      </c>
    </row>
    <row r="50">
      <c r="H50" s="6">
        <f>IF(OR(F50="",G50=""),"",EDATE(F50,G50))</f>
        <v/>
      </c>
      <c r="J50" s="6">
        <f>IF(OR(H50="",I50=""),"",H50-I50)</f>
        <v/>
      </c>
      <c r="L50" s="6">
        <f>IF(OR(H50="",K50=""),"",EDATE(H50,K50))</f>
        <v/>
      </c>
      <c r="P50" s="4">
        <f>IF(H50="","",H50-TODAY())</f>
        <v/>
      </c>
      <c r="Q50" s="4">
        <f>IF(J50="","",J50-TODAY())</f>
        <v/>
      </c>
      <c r="R50" s="4">
        <f>IF(L50="","",L50-TODAY())</f>
        <v/>
      </c>
      <c r="S50" s="4">
        <f>IF(OR(M50="",N50&lt;&gt;""),"",M50-TODAY())</f>
        <v/>
      </c>
      <c r="T50" s="4">
        <f>IF(B50="","",IF(OR(F50="",G50="",K50=""),"Missing Date",IF(P50&gt;=0,"Active Term",IF(R50&gt;=0,"Survival Window","Fully Expired"))))</f>
        <v/>
      </c>
      <c r="U50" s="4">
        <f>IF(OR(T50="",T50="Missing Date"),T50,IF(O50="Complete","Complete",IF(S50&lt;0,"Return/Destroy Overdue",IF(AND(T50="Fully Expired",S50=""),"Expired",IF(AND(T50="Active Term",Q50&lt;=30),"Notice Due",IF(AND(R50&gt;=0,R50&lt;=60),"Survival Ending Soon",IF(OR(AND(P50&gt;=0,P50&lt;=60),S50&lt;=30),"Due Soon","OK")))))))</f>
        <v/>
      </c>
    </row>
    <row r="51">
      <c r="H51" s="6">
        <f>IF(OR(F51="",G51=""),"",EDATE(F51,G51))</f>
        <v/>
      </c>
      <c r="J51" s="6">
        <f>IF(OR(H51="",I51=""),"",H51-I51)</f>
        <v/>
      </c>
      <c r="L51" s="6">
        <f>IF(OR(H51="",K51=""),"",EDATE(H51,K51))</f>
        <v/>
      </c>
      <c r="P51" s="4">
        <f>IF(H51="","",H51-TODAY())</f>
        <v/>
      </c>
      <c r="Q51" s="4">
        <f>IF(J51="","",J51-TODAY())</f>
        <v/>
      </c>
      <c r="R51" s="4">
        <f>IF(L51="","",L51-TODAY())</f>
        <v/>
      </c>
      <c r="S51" s="4">
        <f>IF(OR(M51="",N51&lt;&gt;""),"",M51-TODAY())</f>
        <v/>
      </c>
      <c r="T51" s="4">
        <f>IF(B51="","",IF(OR(F51="",G51="",K51=""),"Missing Date",IF(P51&gt;=0,"Active Term",IF(R51&gt;=0,"Survival Window","Fully Expired"))))</f>
        <v/>
      </c>
      <c r="U51" s="4">
        <f>IF(OR(T51="",T51="Missing Date"),T51,IF(O51="Complete","Complete",IF(S51&lt;0,"Return/Destroy Overdue",IF(AND(T51="Fully Expired",S51=""),"Expired",IF(AND(T51="Active Term",Q51&lt;=30),"Notice Due",IF(AND(R51&gt;=0,R51&lt;=60),"Survival Ending Soon",IF(OR(AND(P51&gt;=0,P51&lt;=60),S51&lt;=30),"Due Soon","OK")))))))</f>
        <v/>
      </c>
    </row>
    <row r="52">
      <c r="H52" s="6">
        <f>IF(OR(F52="",G52=""),"",EDATE(F52,G52))</f>
        <v/>
      </c>
      <c r="J52" s="6">
        <f>IF(OR(H52="",I52=""),"",H52-I52)</f>
        <v/>
      </c>
      <c r="L52" s="6">
        <f>IF(OR(H52="",K52=""),"",EDATE(H52,K52))</f>
        <v/>
      </c>
      <c r="P52" s="4">
        <f>IF(H52="","",H52-TODAY())</f>
        <v/>
      </c>
      <c r="Q52" s="4">
        <f>IF(J52="","",J52-TODAY())</f>
        <v/>
      </c>
      <c r="R52" s="4">
        <f>IF(L52="","",L52-TODAY())</f>
        <v/>
      </c>
      <c r="S52" s="4">
        <f>IF(OR(M52="",N52&lt;&gt;""),"",M52-TODAY())</f>
        <v/>
      </c>
      <c r="T52" s="4">
        <f>IF(B52="","",IF(OR(F52="",G52="",K52=""),"Missing Date",IF(P52&gt;=0,"Active Term",IF(R52&gt;=0,"Survival Window","Fully Expired"))))</f>
        <v/>
      </c>
      <c r="U52" s="4">
        <f>IF(OR(T52="",T52="Missing Date"),T52,IF(O52="Complete","Complete",IF(S52&lt;0,"Return/Destroy Overdue",IF(AND(T52="Fully Expired",S52=""),"Expired",IF(AND(T52="Active Term",Q52&lt;=30),"Notice Due",IF(AND(R52&gt;=0,R52&lt;=60),"Survival Ending Soon",IF(OR(AND(P52&gt;=0,P52&lt;=60),S52&lt;=30),"Due Soon","OK")))))))</f>
        <v/>
      </c>
    </row>
    <row r="53">
      <c r="H53" s="6">
        <f>IF(OR(F53="",G53=""),"",EDATE(F53,G53))</f>
        <v/>
      </c>
      <c r="J53" s="6">
        <f>IF(OR(H53="",I53=""),"",H53-I53)</f>
        <v/>
      </c>
      <c r="L53" s="6">
        <f>IF(OR(H53="",K53=""),"",EDATE(H53,K53))</f>
        <v/>
      </c>
      <c r="P53" s="4">
        <f>IF(H53="","",H53-TODAY())</f>
        <v/>
      </c>
      <c r="Q53" s="4">
        <f>IF(J53="","",J53-TODAY())</f>
        <v/>
      </c>
      <c r="R53" s="4">
        <f>IF(L53="","",L53-TODAY())</f>
        <v/>
      </c>
      <c r="S53" s="4">
        <f>IF(OR(M53="",N53&lt;&gt;""),"",M53-TODAY())</f>
        <v/>
      </c>
      <c r="T53" s="4">
        <f>IF(B53="","",IF(OR(F53="",G53="",K53=""),"Missing Date",IF(P53&gt;=0,"Active Term",IF(R53&gt;=0,"Survival Window","Fully Expired"))))</f>
        <v/>
      </c>
      <c r="U53" s="4">
        <f>IF(OR(T53="",T53="Missing Date"),T53,IF(O53="Complete","Complete",IF(S53&lt;0,"Return/Destroy Overdue",IF(AND(T53="Fully Expired",S53=""),"Expired",IF(AND(T53="Active Term",Q53&lt;=30),"Notice Due",IF(AND(R53&gt;=0,R53&lt;=60),"Survival Ending Soon",IF(OR(AND(P53&gt;=0,P53&lt;=60),S53&lt;=30),"Due Soon","OK")))))))</f>
        <v/>
      </c>
    </row>
    <row r="54">
      <c r="H54" s="6">
        <f>IF(OR(F54="",G54=""),"",EDATE(F54,G54))</f>
        <v/>
      </c>
      <c r="J54" s="6">
        <f>IF(OR(H54="",I54=""),"",H54-I54)</f>
        <v/>
      </c>
      <c r="L54" s="6">
        <f>IF(OR(H54="",K54=""),"",EDATE(H54,K54))</f>
        <v/>
      </c>
      <c r="P54" s="4">
        <f>IF(H54="","",H54-TODAY())</f>
        <v/>
      </c>
      <c r="Q54" s="4">
        <f>IF(J54="","",J54-TODAY())</f>
        <v/>
      </c>
      <c r="R54" s="4">
        <f>IF(L54="","",L54-TODAY())</f>
        <v/>
      </c>
      <c r="S54" s="4">
        <f>IF(OR(M54="",N54&lt;&gt;""),"",M54-TODAY())</f>
        <v/>
      </c>
      <c r="T54" s="4">
        <f>IF(B54="","",IF(OR(F54="",G54="",K54=""),"Missing Date",IF(P54&gt;=0,"Active Term",IF(R54&gt;=0,"Survival Window","Fully Expired"))))</f>
        <v/>
      </c>
      <c r="U54" s="4">
        <f>IF(OR(T54="",T54="Missing Date"),T54,IF(O54="Complete","Complete",IF(S54&lt;0,"Return/Destroy Overdue",IF(AND(T54="Fully Expired",S54=""),"Expired",IF(AND(T54="Active Term",Q54&lt;=30),"Notice Due",IF(AND(R54&gt;=0,R54&lt;=60),"Survival Ending Soon",IF(OR(AND(P54&gt;=0,P54&lt;=60),S54&lt;=30),"Due Soon","OK")))))))</f>
        <v/>
      </c>
    </row>
    <row r="55">
      <c r="H55" s="6">
        <f>IF(OR(F55="",G55=""),"",EDATE(F55,G55))</f>
        <v/>
      </c>
      <c r="J55" s="6">
        <f>IF(OR(H55="",I55=""),"",H55-I55)</f>
        <v/>
      </c>
      <c r="L55" s="6">
        <f>IF(OR(H55="",K55=""),"",EDATE(H55,K55))</f>
        <v/>
      </c>
      <c r="P55" s="4">
        <f>IF(H55="","",H55-TODAY())</f>
        <v/>
      </c>
      <c r="Q55" s="4">
        <f>IF(J55="","",J55-TODAY())</f>
        <v/>
      </c>
      <c r="R55" s="4">
        <f>IF(L55="","",L55-TODAY())</f>
        <v/>
      </c>
      <c r="S55" s="4">
        <f>IF(OR(M55="",N55&lt;&gt;""),"",M55-TODAY())</f>
        <v/>
      </c>
      <c r="T55" s="4">
        <f>IF(B55="","",IF(OR(F55="",G55="",K55=""),"Missing Date",IF(P55&gt;=0,"Active Term",IF(R55&gt;=0,"Survival Window","Fully Expired"))))</f>
        <v/>
      </c>
      <c r="U55" s="4">
        <f>IF(OR(T55="",T55="Missing Date"),T55,IF(O55="Complete","Complete",IF(S55&lt;0,"Return/Destroy Overdue",IF(AND(T55="Fully Expired",S55=""),"Expired",IF(AND(T55="Active Term",Q55&lt;=30),"Notice Due",IF(AND(R55&gt;=0,R55&lt;=60),"Survival Ending Soon",IF(OR(AND(P55&gt;=0,P55&lt;=60),S55&lt;=30),"Due Soon","OK")))))))</f>
        <v/>
      </c>
    </row>
    <row r="56">
      <c r="H56" s="6">
        <f>IF(OR(F56="",G56=""),"",EDATE(F56,G56))</f>
        <v/>
      </c>
      <c r="J56" s="6">
        <f>IF(OR(H56="",I56=""),"",H56-I56)</f>
        <v/>
      </c>
      <c r="L56" s="6">
        <f>IF(OR(H56="",K56=""),"",EDATE(H56,K56))</f>
        <v/>
      </c>
      <c r="P56" s="4">
        <f>IF(H56="","",H56-TODAY())</f>
        <v/>
      </c>
      <c r="Q56" s="4">
        <f>IF(J56="","",J56-TODAY())</f>
        <v/>
      </c>
      <c r="R56" s="4">
        <f>IF(L56="","",L56-TODAY())</f>
        <v/>
      </c>
      <c r="S56" s="4">
        <f>IF(OR(M56="",N56&lt;&gt;""),"",M56-TODAY())</f>
        <v/>
      </c>
      <c r="T56" s="4">
        <f>IF(B56="","",IF(OR(F56="",G56="",K56=""),"Missing Date",IF(P56&gt;=0,"Active Term",IF(R56&gt;=0,"Survival Window","Fully Expired"))))</f>
        <v/>
      </c>
      <c r="U56" s="4">
        <f>IF(OR(T56="",T56="Missing Date"),T56,IF(O56="Complete","Complete",IF(S56&lt;0,"Return/Destroy Overdue",IF(AND(T56="Fully Expired",S56=""),"Expired",IF(AND(T56="Active Term",Q56&lt;=30),"Notice Due",IF(AND(R56&gt;=0,R56&lt;=60),"Survival Ending Soon",IF(OR(AND(P56&gt;=0,P56&lt;=60),S56&lt;=30),"Due Soon","OK")))))))</f>
        <v/>
      </c>
    </row>
    <row r="57">
      <c r="H57" s="6">
        <f>IF(OR(F57="",G57=""),"",EDATE(F57,G57))</f>
        <v/>
      </c>
      <c r="J57" s="6">
        <f>IF(OR(H57="",I57=""),"",H57-I57)</f>
        <v/>
      </c>
      <c r="L57" s="6">
        <f>IF(OR(H57="",K57=""),"",EDATE(H57,K57))</f>
        <v/>
      </c>
      <c r="P57" s="4">
        <f>IF(H57="","",H57-TODAY())</f>
        <v/>
      </c>
      <c r="Q57" s="4">
        <f>IF(J57="","",J57-TODAY())</f>
        <v/>
      </c>
      <c r="R57" s="4">
        <f>IF(L57="","",L57-TODAY())</f>
        <v/>
      </c>
      <c r="S57" s="4">
        <f>IF(OR(M57="",N57&lt;&gt;""),"",M57-TODAY())</f>
        <v/>
      </c>
      <c r="T57" s="4">
        <f>IF(B57="","",IF(OR(F57="",G57="",K57=""),"Missing Date",IF(P57&gt;=0,"Active Term",IF(R57&gt;=0,"Survival Window","Fully Expired"))))</f>
        <v/>
      </c>
      <c r="U57" s="4">
        <f>IF(OR(T57="",T57="Missing Date"),T57,IF(O57="Complete","Complete",IF(S57&lt;0,"Return/Destroy Overdue",IF(AND(T57="Fully Expired",S57=""),"Expired",IF(AND(T57="Active Term",Q57&lt;=30),"Notice Due",IF(AND(R57&gt;=0,R57&lt;=60),"Survival Ending Soon",IF(OR(AND(P57&gt;=0,P57&lt;=60),S57&lt;=30),"Due Soon","OK")))))))</f>
        <v/>
      </c>
    </row>
    <row r="58">
      <c r="H58" s="6">
        <f>IF(OR(F58="",G58=""),"",EDATE(F58,G58))</f>
        <v/>
      </c>
      <c r="J58" s="6">
        <f>IF(OR(H58="",I58=""),"",H58-I58)</f>
        <v/>
      </c>
      <c r="L58" s="6">
        <f>IF(OR(H58="",K58=""),"",EDATE(H58,K58))</f>
        <v/>
      </c>
      <c r="P58" s="4">
        <f>IF(H58="","",H58-TODAY())</f>
        <v/>
      </c>
      <c r="Q58" s="4">
        <f>IF(J58="","",J58-TODAY())</f>
        <v/>
      </c>
      <c r="R58" s="4">
        <f>IF(L58="","",L58-TODAY())</f>
        <v/>
      </c>
      <c r="S58" s="4">
        <f>IF(OR(M58="",N58&lt;&gt;""),"",M58-TODAY())</f>
        <v/>
      </c>
      <c r="T58" s="4">
        <f>IF(B58="","",IF(OR(F58="",G58="",K58=""),"Missing Date",IF(P58&gt;=0,"Active Term",IF(R58&gt;=0,"Survival Window","Fully Expired"))))</f>
        <v/>
      </c>
      <c r="U58" s="4">
        <f>IF(OR(T58="",T58="Missing Date"),T58,IF(O58="Complete","Complete",IF(S58&lt;0,"Return/Destroy Overdue",IF(AND(T58="Fully Expired",S58=""),"Expired",IF(AND(T58="Active Term",Q58&lt;=30),"Notice Due",IF(AND(R58&gt;=0,R58&lt;=60),"Survival Ending Soon",IF(OR(AND(P58&gt;=0,P58&lt;=60),S58&lt;=30),"Due Soon","OK")))))))</f>
        <v/>
      </c>
    </row>
    <row r="59">
      <c r="H59" s="6">
        <f>IF(OR(F59="",G59=""),"",EDATE(F59,G59))</f>
        <v/>
      </c>
      <c r="J59" s="6">
        <f>IF(OR(H59="",I59=""),"",H59-I59)</f>
        <v/>
      </c>
      <c r="L59" s="6">
        <f>IF(OR(H59="",K59=""),"",EDATE(H59,K59))</f>
        <v/>
      </c>
      <c r="P59" s="4">
        <f>IF(H59="","",H59-TODAY())</f>
        <v/>
      </c>
      <c r="Q59" s="4">
        <f>IF(J59="","",J59-TODAY())</f>
        <v/>
      </c>
      <c r="R59" s="4">
        <f>IF(L59="","",L59-TODAY())</f>
        <v/>
      </c>
      <c r="S59" s="4">
        <f>IF(OR(M59="",N59&lt;&gt;""),"",M59-TODAY())</f>
        <v/>
      </c>
      <c r="T59" s="4">
        <f>IF(B59="","",IF(OR(F59="",G59="",K59=""),"Missing Date",IF(P59&gt;=0,"Active Term",IF(R59&gt;=0,"Survival Window","Fully Expired"))))</f>
        <v/>
      </c>
      <c r="U59" s="4">
        <f>IF(OR(T59="",T59="Missing Date"),T59,IF(O59="Complete","Complete",IF(S59&lt;0,"Return/Destroy Overdue",IF(AND(T59="Fully Expired",S59=""),"Expired",IF(AND(T59="Active Term",Q59&lt;=30),"Notice Due",IF(AND(R59&gt;=0,R59&lt;=60),"Survival Ending Soon",IF(OR(AND(P59&gt;=0,P59&lt;=60),S59&lt;=30),"Due Soon","OK")))))))</f>
        <v/>
      </c>
    </row>
    <row r="60">
      <c r="H60" s="6">
        <f>IF(OR(F60="",G60=""),"",EDATE(F60,G60))</f>
        <v/>
      </c>
      <c r="J60" s="6">
        <f>IF(OR(H60="",I60=""),"",H60-I60)</f>
        <v/>
      </c>
      <c r="L60" s="6">
        <f>IF(OR(H60="",K60=""),"",EDATE(H60,K60))</f>
        <v/>
      </c>
      <c r="P60" s="4">
        <f>IF(H60="","",H60-TODAY())</f>
        <v/>
      </c>
      <c r="Q60" s="4">
        <f>IF(J60="","",J60-TODAY())</f>
        <v/>
      </c>
      <c r="R60" s="4">
        <f>IF(L60="","",L60-TODAY())</f>
        <v/>
      </c>
      <c r="S60" s="4">
        <f>IF(OR(M60="",N60&lt;&gt;""),"",M60-TODAY())</f>
        <v/>
      </c>
      <c r="T60" s="4">
        <f>IF(B60="","",IF(OR(F60="",G60="",K60=""),"Missing Date",IF(P60&gt;=0,"Active Term",IF(R60&gt;=0,"Survival Window","Fully Expired"))))</f>
        <v/>
      </c>
      <c r="U60" s="4">
        <f>IF(OR(T60="",T60="Missing Date"),T60,IF(O60="Complete","Complete",IF(S60&lt;0,"Return/Destroy Overdue",IF(AND(T60="Fully Expired",S60=""),"Expired",IF(AND(T60="Active Term",Q60&lt;=30),"Notice Due",IF(AND(R60&gt;=0,R60&lt;=60),"Survival Ending Soon",IF(OR(AND(P60&gt;=0,P60&lt;=60),S60&lt;=30),"Due Soon","OK")))))))</f>
        <v/>
      </c>
    </row>
    <row r="61">
      <c r="H61" s="6">
        <f>IF(OR(F61="",G61=""),"",EDATE(F61,G61))</f>
        <v/>
      </c>
      <c r="J61" s="6">
        <f>IF(OR(H61="",I61=""),"",H61-I61)</f>
        <v/>
      </c>
      <c r="L61" s="6">
        <f>IF(OR(H61="",K61=""),"",EDATE(H61,K61))</f>
        <v/>
      </c>
      <c r="P61" s="4">
        <f>IF(H61="","",H61-TODAY())</f>
        <v/>
      </c>
      <c r="Q61" s="4">
        <f>IF(J61="","",J61-TODAY())</f>
        <v/>
      </c>
      <c r="R61" s="4">
        <f>IF(L61="","",L61-TODAY())</f>
        <v/>
      </c>
      <c r="S61" s="4">
        <f>IF(OR(M61="",N61&lt;&gt;""),"",M61-TODAY())</f>
        <v/>
      </c>
      <c r="T61" s="4">
        <f>IF(B61="","",IF(OR(F61="",G61="",K61=""),"Missing Date",IF(P61&gt;=0,"Active Term",IF(R61&gt;=0,"Survival Window","Fully Expired"))))</f>
        <v/>
      </c>
      <c r="U61" s="4">
        <f>IF(OR(T61="",T61="Missing Date"),T61,IF(O61="Complete","Complete",IF(S61&lt;0,"Return/Destroy Overdue",IF(AND(T61="Fully Expired",S61=""),"Expired",IF(AND(T61="Active Term",Q61&lt;=30),"Notice Due",IF(AND(R61&gt;=0,R61&lt;=60),"Survival Ending Soon",IF(OR(AND(P61&gt;=0,P61&lt;=60),S61&lt;=30),"Due Soon","OK")))))))</f>
        <v/>
      </c>
    </row>
    <row r="62">
      <c r="H62" s="6">
        <f>IF(OR(F62="",G62=""),"",EDATE(F62,G62))</f>
        <v/>
      </c>
      <c r="J62" s="6">
        <f>IF(OR(H62="",I62=""),"",H62-I62)</f>
        <v/>
      </c>
      <c r="L62" s="6">
        <f>IF(OR(H62="",K62=""),"",EDATE(H62,K62))</f>
        <v/>
      </c>
      <c r="P62" s="4">
        <f>IF(H62="","",H62-TODAY())</f>
        <v/>
      </c>
      <c r="Q62" s="4">
        <f>IF(J62="","",J62-TODAY())</f>
        <v/>
      </c>
      <c r="R62" s="4">
        <f>IF(L62="","",L62-TODAY())</f>
        <v/>
      </c>
      <c r="S62" s="4">
        <f>IF(OR(M62="",N62&lt;&gt;""),"",M62-TODAY())</f>
        <v/>
      </c>
      <c r="T62" s="4">
        <f>IF(B62="","",IF(OR(F62="",G62="",K62=""),"Missing Date",IF(P62&gt;=0,"Active Term",IF(R62&gt;=0,"Survival Window","Fully Expired"))))</f>
        <v/>
      </c>
      <c r="U62" s="4">
        <f>IF(OR(T62="",T62="Missing Date"),T62,IF(O62="Complete","Complete",IF(S62&lt;0,"Return/Destroy Overdue",IF(AND(T62="Fully Expired",S62=""),"Expired",IF(AND(T62="Active Term",Q62&lt;=30),"Notice Due",IF(AND(R62&gt;=0,R62&lt;=60),"Survival Ending Soon",IF(OR(AND(P62&gt;=0,P62&lt;=60),S62&lt;=30),"Due Soon","OK")))))))</f>
        <v/>
      </c>
    </row>
    <row r="63">
      <c r="H63" s="6">
        <f>IF(OR(F63="",G63=""),"",EDATE(F63,G63))</f>
        <v/>
      </c>
      <c r="J63" s="6">
        <f>IF(OR(H63="",I63=""),"",H63-I63)</f>
        <v/>
      </c>
      <c r="L63" s="6">
        <f>IF(OR(H63="",K63=""),"",EDATE(H63,K63))</f>
        <v/>
      </c>
      <c r="P63" s="4">
        <f>IF(H63="","",H63-TODAY())</f>
        <v/>
      </c>
      <c r="Q63" s="4">
        <f>IF(J63="","",J63-TODAY())</f>
        <v/>
      </c>
      <c r="R63" s="4">
        <f>IF(L63="","",L63-TODAY())</f>
        <v/>
      </c>
      <c r="S63" s="4">
        <f>IF(OR(M63="",N63&lt;&gt;""),"",M63-TODAY())</f>
        <v/>
      </c>
      <c r="T63" s="4">
        <f>IF(B63="","",IF(OR(F63="",G63="",K63=""),"Missing Date",IF(P63&gt;=0,"Active Term",IF(R63&gt;=0,"Survival Window","Fully Expired"))))</f>
        <v/>
      </c>
      <c r="U63" s="4">
        <f>IF(OR(T63="",T63="Missing Date"),T63,IF(O63="Complete","Complete",IF(S63&lt;0,"Return/Destroy Overdue",IF(AND(T63="Fully Expired",S63=""),"Expired",IF(AND(T63="Active Term",Q63&lt;=30),"Notice Due",IF(AND(R63&gt;=0,R63&lt;=60),"Survival Ending Soon",IF(OR(AND(P63&gt;=0,P63&lt;=60),S63&lt;=30),"Due Soon","OK")))))))</f>
        <v/>
      </c>
    </row>
    <row r="64">
      <c r="H64" s="6">
        <f>IF(OR(F64="",G64=""),"",EDATE(F64,G64))</f>
        <v/>
      </c>
      <c r="J64" s="6">
        <f>IF(OR(H64="",I64=""),"",H64-I64)</f>
        <v/>
      </c>
      <c r="L64" s="6">
        <f>IF(OR(H64="",K64=""),"",EDATE(H64,K64))</f>
        <v/>
      </c>
      <c r="P64" s="4">
        <f>IF(H64="","",H64-TODAY())</f>
        <v/>
      </c>
      <c r="Q64" s="4">
        <f>IF(J64="","",J64-TODAY())</f>
        <v/>
      </c>
      <c r="R64" s="4">
        <f>IF(L64="","",L64-TODAY())</f>
        <v/>
      </c>
      <c r="S64" s="4">
        <f>IF(OR(M64="",N64&lt;&gt;""),"",M64-TODAY())</f>
        <v/>
      </c>
      <c r="T64" s="4">
        <f>IF(B64="","",IF(OR(F64="",G64="",K64=""),"Missing Date",IF(P64&gt;=0,"Active Term",IF(R64&gt;=0,"Survival Window","Fully Expired"))))</f>
        <v/>
      </c>
      <c r="U64" s="4">
        <f>IF(OR(T64="",T64="Missing Date"),T64,IF(O64="Complete","Complete",IF(S64&lt;0,"Return/Destroy Overdue",IF(AND(T64="Fully Expired",S64=""),"Expired",IF(AND(T64="Active Term",Q64&lt;=30),"Notice Due",IF(AND(R64&gt;=0,R64&lt;=60),"Survival Ending Soon",IF(OR(AND(P64&gt;=0,P64&lt;=60),S64&lt;=30),"Due Soon","OK")))))))</f>
        <v/>
      </c>
    </row>
    <row r="65">
      <c r="H65" s="6">
        <f>IF(OR(F65="",G65=""),"",EDATE(F65,G65))</f>
        <v/>
      </c>
      <c r="J65" s="6">
        <f>IF(OR(H65="",I65=""),"",H65-I65)</f>
        <v/>
      </c>
      <c r="L65" s="6">
        <f>IF(OR(H65="",K65=""),"",EDATE(H65,K65))</f>
        <v/>
      </c>
      <c r="P65" s="4">
        <f>IF(H65="","",H65-TODAY())</f>
        <v/>
      </c>
      <c r="Q65" s="4">
        <f>IF(J65="","",J65-TODAY())</f>
        <v/>
      </c>
      <c r="R65" s="4">
        <f>IF(L65="","",L65-TODAY())</f>
        <v/>
      </c>
      <c r="S65" s="4">
        <f>IF(OR(M65="",N65&lt;&gt;""),"",M65-TODAY())</f>
        <v/>
      </c>
      <c r="T65" s="4">
        <f>IF(B65="","",IF(OR(F65="",G65="",K65=""),"Missing Date",IF(P65&gt;=0,"Active Term",IF(R65&gt;=0,"Survival Window","Fully Expired"))))</f>
        <v/>
      </c>
      <c r="U65" s="4">
        <f>IF(OR(T65="",T65="Missing Date"),T65,IF(O65="Complete","Complete",IF(S65&lt;0,"Return/Destroy Overdue",IF(AND(T65="Fully Expired",S65=""),"Expired",IF(AND(T65="Active Term",Q65&lt;=30),"Notice Due",IF(AND(R65&gt;=0,R65&lt;=60),"Survival Ending Soon",IF(OR(AND(P65&gt;=0,P65&lt;=60),S65&lt;=30),"Due Soon","OK")))))))</f>
        <v/>
      </c>
    </row>
    <row r="66">
      <c r="H66" s="6">
        <f>IF(OR(F66="",G66=""),"",EDATE(F66,G66))</f>
        <v/>
      </c>
      <c r="J66" s="6">
        <f>IF(OR(H66="",I66=""),"",H66-I66)</f>
        <v/>
      </c>
      <c r="L66" s="6">
        <f>IF(OR(H66="",K66=""),"",EDATE(H66,K66))</f>
        <v/>
      </c>
      <c r="P66" s="4">
        <f>IF(H66="","",H66-TODAY())</f>
        <v/>
      </c>
      <c r="Q66" s="4">
        <f>IF(J66="","",J66-TODAY())</f>
        <v/>
      </c>
      <c r="R66" s="4">
        <f>IF(L66="","",L66-TODAY())</f>
        <v/>
      </c>
      <c r="S66" s="4">
        <f>IF(OR(M66="",N66&lt;&gt;""),"",M66-TODAY())</f>
        <v/>
      </c>
      <c r="T66" s="4">
        <f>IF(B66="","",IF(OR(F66="",G66="",K66=""),"Missing Date",IF(P66&gt;=0,"Active Term",IF(R66&gt;=0,"Survival Window","Fully Expired"))))</f>
        <v/>
      </c>
      <c r="U66" s="4">
        <f>IF(OR(T66="",T66="Missing Date"),T66,IF(O66="Complete","Complete",IF(S66&lt;0,"Return/Destroy Overdue",IF(AND(T66="Fully Expired",S66=""),"Expired",IF(AND(T66="Active Term",Q66&lt;=30),"Notice Due",IF(AND(R66&gt;=0,R66&lt;=60),"Survival Ending Soon",IF(OR(AND(P66&gt;=0,P66&lt;=60),S66&lt;=30),"Due Soon","OK")))))))</f>
        <v/>
      </c>
    </row>
    <row r="67">
      <c r="H67" s="6">
        <f>IF(OR(F67="",G67=""),"",EDATE(F67,G67))</f>
        <v/>
      </c>
      <c r="J67" s="6">
        <f>IF(OR(H67="",I67=""),"",H67-I67)</f>
        <v/>
      </c>
      <c r="L67" s="6">
        <f>IF(OR(H67="",K67=""),"",EDATE(H67,K67))</f>
        <v/>
      </c>
      <c r="P67" s="4">
        <f>IF(H67="","",H67-TODAY())</f>
        <v/>
      </c>
      <c r="Q67" s="4">
        <f>IF(J67="","",J67-TODAY())</f>
        <v/>
      </c>
      <c r="R67" s="4">
        <f>IF(L67="","",L67-TODAY())</f>
        <v/>
      </c>
      <c r="S67" s="4">
        <f>IF(OR(M67="",N67&lt;&gt;""),"",M67-TODAY())</f>
        <v/>
      </c>
      <c r="T67" s="4">
        <f>IF(B67="","",IF(OR(F67="",G67="",K67=""),"Missing Date",IF(P67&gt;=0,"Active Term",IF(R67&gt;=0,"Survival Window","Fully Expired"))))</f>
        <v/>
      </c>
      <c r="U67" s="4">
        <f>IF(OR(T67="",T67="Missing Date"),T67,IF(O67="Complete","Complete",IF(S67&lt;0,"Return/Destroy Overdue",IF(AND(T67="Fully Expired",S67=""),"Expired",IF(AND(T67="Active Term",Q67&lt;=30),"Notice Due",IF(AND(R67&gt;=0,R67&lt;=60),"Survival Ending Soon",IF(OR(AND(P67&gt;=0,P67&lt;=60),S67&lt;=30),"Due Soon","OK")))))))</f>
        <v/>
      </c>
    </row>
    <row r="68">
      <c r="H68" s="6">
        <f>IF(OR(F68="",G68=""),"",EDATE(F68,G68))</f>
        <v/>
      </c>
      <c r="J68" s="6">
        <f>IF(OR(H68="",I68=""),"",H68-I68)</f>
        <v/>
      </c>
      <c r="L68" s="6">
        <f>IF(OR(H68="",K68=""),"",EDATE(H68,K68))</f>
        <v/>
      </c>
      <c r="P68" s="4">
        <f>IF(H68="","",H68-TODAY())</f>
        <v/>
      </c>
      <c r="Q68" s="4">
        <f>IF(J68="","",J68-TODAY())</f>
        <v/>
      </c>
      <c r="R68" s="4">
        <f>IF(L68="","",L68-TODAY())</f>
        <v/>
      </c>
      <c r="S68" s="4">
        <f>IF(OR(M68="",N68&lt;&gt;""),"",M68-TODAY())</f>
        <v/>
      </c>
      <c r="T68" s="4">
        <f>IF(B68="","",IF(OR(F68="",G68="",K68=""),"Missing Date",IF(P68&gt;=0,"Active Term",IF(R68&gt;=0,"Survival Window","Fully Expired"))))</f>
        <v/>
      </c>
      <c r="U68" s="4">
        <f>IF(OR(T68="",T68="Missing Date"),T68,IF(O68="Complete","Complete",IF(S68&lt;0,"Return/Destroy Overdue",IF(AND(T68="Fully Expired",S68=""),"Expired",IF(AND(T68="Active Term",Q68&lt;=30),"Notice Due",IF(AND(R68&gt;=0,R68&lt;=60),"Survival Ending Soon",IF(OR(AND(P68&gt;=0,P68&lt;=60),S68&lt;=30),"Due Soon","OK")))))))</f>
        <v/>
      </c>
    </row>
    <row r="69">
      <c r="H69" s="6">
        <f>IF(OR(F69="",G69=""),"",EDATE(F69,G69))</f>
        <v/>
      </c>
      <c r="J69" s="6">
        <f>IF(OR(H69="",I69=""),"",H69-I69)</f>
        <v/>
      </c>
      <c r="L69" s="6">
        <f>IF(OR(H69="",K69=""),"",EDATE(H69,K69))</f>
        <v/>
      </c>
      <c r="P69" s="4">
        <f>IF(H69="","",H69-TODAY())</f>
        <v/>
      </c>
      <c r="Q69" s="4">
        <f>IF(J69="","",J69-TODAY())</f>
        <v/>
      </c>
      <c r="R69" s="4">
        <f>IF(L69="","",L69-TODAY())</f>
        <v/>
      </c>
      <c r="S69" s="4">
        <f>IF(OR(M69="",N69&lt;&gt;""),"",M69-TODAY())</f>
        <v/>
      </c>
      <c r="T69" s="4">
        <f>IF(B69="","",IF(OR(F69="",G69="",K69=""),"Missing Date",IF(P69&gt;=0,"Active Term",IF(R69&gt;=0,"Survival Window","Fully Expired"))))</f>
        <v/>
      </c>
      <c r="U69" s="4">
        <f>IF(OR(T69="",T69="Missing Date"),T69,IF(O69="Complete","Complete",IF(S69&lt;0,"Return/Destroy Overdue",IF(AND(T69="Fully Expired",S69=""),"Expired",IF(AND(T69="Active Term",Q69&lt;=30),"Notice Due",IF(AND(R69&gt;=0,R69&lt;=60),"Survival Ending Soon",IF(OR(AND(P69&gt;=0,P69&lt;=60),S69&lt;=30),"Due Soon","OK")))))))</f>
        <v/>
      </c>
    </row>
    <row r="70">
      <c r="H70" s="6">
        <f>IF(OR(F70="",G70=""),"",EDATE(F70,G70))</f>
        <v/>
      </c>
      <c r="J70" s="6">
        <f>IF(OR(H70="",I70=""),"",H70-I70)</f>
        <v/>
      </c>
      <c r="L70" s="6">
        <f>IF(OR(H70="",K70=""),"",EDATE(H70,K70))</f>
        <v/>
      </c>
      <c r="P70" s="4">
        <f>IF(H70="","",H70-TODAY())</f>
        <v/>
      </c>
      <c r="Q70" s="4">
        <f>IF(J70="","",J70-TODAY())</f>
        <v/>
      </c>
      <c r="R70" s="4">
        <f>IF(L70="","",L70-TODAY())</f>
        <v/>
      </c>
      <c r="S70" s="4">
        <f>IF(OR(M70="",N70&lt;&gt;""),"",M70-TODAY())</f>
        <v/>
      </c>
      <c r="T70" s="4">
        <f>IF(B70="","",IF(OR(F70="",G70="",K70=""),"Missing Date",IF(P70&gt;=0,"Active Term",IF(R70&gt;=0,"Survival Window","Fully Expired"))))</f>
        <v/>
      </c>
      <c r="U70" s="4">
        <f>IF(OR(T70="",T70="Missing Date"),T70,IF(O70="Complete","Complete",IF(S70&lt;0,"Return/Destroy Overdue",IF(AND(T70="Fully Expired",S70=""),"Expired",IF(AND(T70="Active Term",Q70&lt;=30),"Notice Due",IF(AND(R70&gt;=0,R70&lt;=60),"Survival Ending Soon",IF(OR(AND(P70&gt;=0,P70&lt;=60),S70&lt;=30),"Due Soon","OK")))))))</f>
        <v/>
      </c>
    </row>
    <row r="71">
      <c r="H71" s="6">
        <f>IF(OR(F71="",G71=""),"",EDATE(F71,G71))</f>
        <v/>
      </c>
      <c r="J71" s="6">
        <f>IF(OR(H71="",I71=""),"",H71-I71)</f>
        <v/>
      </c>
      <c r="L71" s="6">
        <f>IF(OR(H71="",K71=""),"",EDATE(H71,K71))</f>
        <v/>
      </c>
      <c r="P71" s="4">
        <f>IF(H71="","",H71-TODAY())</f>
        <v/>
      </c>
      <c r="Q71" s="4">
        <f>IF(J71="","",J71-TODAY())</f>
        <v/>
      </c>
      <c r="R71" s="4">
        <f>IF(L71="","",L71-TODAY())</f>
        <v/>
      </c>
      <c r="S71" s="4">
        <f>IF(OR(M71="",N71&lt;&gt;""),"",M71-TODAY())</f>
        <v/>
      </c>
      <c r="T71" s="4">
        <f>IF(B71="","",IF(OR(F71="",G71="",K71=""),"Missing Date",IF(P71&gt;=0,"Active Term",IF(R71&gt;=0,"Survival Window","Fully Expired"))))</f>
        <v/>
      </c>
      <c r="U71" s="4">
        <f>IF(OR(T71="",T71="Missing Date"),T71,IF(O71="Complete","Complete",IF(S71&lt;0,"Return/Destroy Overdue",IF(AND(T71="Fully Expired",S71=""),"Expired",IF(AND(T71="Active Term",Q71&lt;=30),"Notice Due",IF(AND(R71&gt;=0,R71&lt;=60),"Survival Ending Soon",IF(OR(AND(P71&gt;=0,P71&lt;=60),S71&lt;=30),"Due Soon","OK")))))))</f>
        <v/>
      </c>
    </row>
    <row r="72">
      <c r="H72" s="6">
        <f>IF(OR(F72="",G72=""),"",EDATE(F72,G72))</f>
        <v/>
      </c>
      <c r="J72" s="6">
        <f>IF(OR(H72="",I72=""),"",H72-I72)</f>
        <v/>
      </c>
      <c r="L72" s="6">
        <f>IF(OR(H72="",K72=""),"",EDATE(H72,K72))</f>
        <v/>
      </c>
      <c r="P72" s="4">
        <f>IF(H72="","",H72-TODAY())</f>
        <v/>
      </c>
      <c r="Q72" s="4">
        <f>IF(J72="","",J72-TODAY())</f>
        <v/>
      </c>
      <c r="R72" s="4">
        <f>IF(L72="","",L72-TODAY())</f>
        <v/>
      </c>
      <c r="S72" s="4">
        <f>IF(OR(M72="",N72&lt;&gt;""),"",M72-TODAY())</f>
        <v/>
      </c>
      <c r="T72" s="4">
        <f>IF(B72="","",IF(OR(F72="",G72="",K72=""),"Missing Date",IF(P72&gt;=0,"Active Term",IF(R72&gt;=0,"Survival Window","Fully Expired"))))</f>
        <v/>
      </c>
      <c r="U72" s="4">
        <f>IF(OR(T72="",T72="Missing Date"),T72,IF(O72="Complete","Complete",IF(S72&lt;0,"Return/Destroy Overdue",IF(AND(T72="Fully Expired",S72=""),"Expired",IF(AND(T72="Active Term",Q72&lt;=30),"Notice Due",IF(AND(R72&gt;=0,R72&lt;=60),"Survival Ending Soon",IF(OR(AND(P72&gt;=0,P72&lt;=60),S72&lt;=30),"Due Soon","OK")))))))</f>
        <v/>
      </c>
    </row>
    <row r="73">
      <c r="H73" s="6">
        <f>IF(OR(F73="",G73=""),"",EDATE(F73,G73))</f>
        <v/>
      </c>
      <c r="J73" s="6">
        <f>IF(OR(H73="",I73=""),"",H73-I73)</f>
        <v/>
      </c>
      <c r="L73" s="6">
        <f>IF(OR(H73="",K73=""),"",EDATE(H73,K73))</f>
        <v/>
      </c>
      <c r="P73" s="4">
        <f>IF(H73="","",H73-TODAY())</f>
        <v/>
      </c>
      <c r="Q73" s="4">
        <f>IF(J73="","",J73-TODAY())</f>
        <v/>
      </c>
      <c r="R73" s="4">
        <f>IF(L73="","",L73-TODAY())</f>
        <v/>
      </c>
      <c r="S73" s="4">
        <f>IF(OR(M73="",N73&lt;&gt;""),"",M73-TODAY())</f>
        <v/>
      </c>
      <c r="T73" s="4">
        <f>IF(B73="","",IF(OR(F73="",G73="",K73=""),"Missing Date",IF(P73&gt;=0,"Active Term",IF(R73&gt;=0,"Survival Window","Fully Expired"))))</f>
        <v/>
      </c>
      <c r="U73" s="4">
        <f>IF(OR(T73="",T73="Missing Date"),T73,IF(O73="Complete","Complete",IF(S73&lt;0,"Return/Destroy Overdue",IF(AND(T73="Fully Expired",S73=""),"Expired",IF(AND(T73="Active Term",Q73&lt;=30),"Notice Due",IF(AND(R73&gt;=0,R73&lt;=60),"Survival Ending Soon",IF(OR(AND(P73&gt;=0,P73&lt;=60),S73&lt;=30),"Due Soon","OK")))))))</f>
        <v/>
      </c>
    </row>
    <row r="74">
      <c r="H74" s="6">
        <f>IF(OR(F74="",G74=""),"",EDATE(F74,G74))</f>
        <v/>
      </c>
      <c r="J74" s="6">
        <f>IF(OR(H74="",I74=""),"",H74-I74)</f>
        <v/>
      </c>
      <c r="L74" s="6">
        <f>IF(OR(H74="",K74=""),"",EDATE(H74,K74))</f>
        <v/>
      </c>
      <c r="P74" s="4">
        <f>IF(H74="","",H74-TODAY())</f>
        <v/>
      </c>
      <c r="Q74" s="4">
        <f>IF(J74="","",J74-TODAY())</f>
        <v/>
      </c>
      <c r="R74" s="4">
        <f>IF(L74="","",L74-TODAY())</f>
        <v/>
      </c>
      <c r="S74" s="4">
        <f>IF(OR(M74="",N74&lt;&gt;""),"",M74-TODAY())</f>
        <v/>
      </c>
      <c r="T74" s="4">
        <f>IF(B74="","",IF(OR(F74="",G74="",K74=""),"Missing Date",IF(P74&gt;=0,"Active Term",IF(R74&gt;=0,"Survival Window","Fully Expired"))))</f>
        <v/>
      </c>
      <c r="U74" s="4">
        <f>IF(OR(T74="",T74="Missing Date"),T74,IF(O74="Complete","Complete",IF(S74&lt;0,"Return/Destroy Overdue",IF(AND(T74="Fully Expired",S74=""),"Expired",IF(AND(T74="Active Term",Q74&lt;=30),"Notice Due",IF(AND(R74&gt;=0,R74&lt;=60),"Survival Ending Soon",IF(OR(AND(P74&gt;=0,P74&lt;=60),S74&lt;=30),"Due Soon","OK")))))))</f>
        <v/>
      </c>
    </row>
    <row r="75">
      <c r="H75" s="6">
        <f>IF(OR(F75="",G75=""),"",EDATE(F75,G75))</f>
        <v/>
      </c>
      <c r="J75" s="6">
        <f>IF(OR(H75="",I75=""),"",H75-I75)</f>
        <v/>
      </c>
      <c r="L75" s="6">
        <f>IF(OR(H75="",K75=""),"",EDATE(H75,K75))</f>
        <v/>
      </c>
      <c r="P75" s="4">
        <f>IF(H75="","",H75-TODAY())</f>
        <v/>
      </c>
      <c r="Q75" s="4">
        <f>IF(J75="","",J75-TODAY())</f>
        <v/>
      </c>
      <c r="R75" s="4">
        <f>IF(L75="","",L75-TODAY())</f>
        <v/>
      </c>
      <c r="S75" s="4">
        <f>IF(OR(M75="",N75&lt;&gt;""),"",M75-TODAY())</f>
        <v/>
      </c>
      <c r="T75" s="4">
        <f>IF(B75="","",IF(OR(F75="",G75="",K75=""),"Missing Date",IF(P75&gt;=0,"Active Term",IF(R75&gt;=0,"Survival Window","Fully Expired"))))</f>
        <v/>
      </c>
      <c r="U75" s="4">
        <f>IF(OR(T75="",T75="Missing Date"),T75,IF(O75="Complete","Complete",IF(S75&lt;0,"Return/Destroy Overdue",IF(AND(T75="Fully Expired",S75=""),"Expired",IF(AND(T75="Active Term",Q75&lt;=30),"Notice Due",IF(AND(R75&gt;=0,R75&lt;=60),"Survival Ending Soon",IF(OR(AND(P75&gt;=0,P75&lt;=60),S75&lt;=30),"Due Soon","OK")))))))</f>
        <v/>
      </c>
    </row>
    <row r="76">
      <c r="H76" s="6">
        <f>IF(OR(F76="",G76=""),"",EDATE(F76,G76))</f>
        <v/>
      </c>
      <c r="J76" s="6">
        <f>IF(OR(H76="",I76=""),"",H76-I76)</f>
        <v/>
      </c>
      <c r="L76" s="6">
        <f>IF(OR(H76="",K76=""),"",EDATE(H76,K76))</f>
        <v/>
      </c>
      <c r="P76" s="4">
        <f>IF(H76="","",H76-TODAY())</f>
        <v/>
      </c>
      <c r="Q76" s="4">
        <f>IF(J76="","",J76-TODAY())</f>
        <v/>
      </c>
      <c r="R76" s="4">
        <f>IF(L76="","",L76-TODAY())</f>
        <v/>
      </c>
      <c r="S76" s="4">
        <f>IF(OR(M76="",N76&lt;&gt;""),"",M76-TODAY())</f>
        <v/>
      </c>
      <c r="T76" s="4">
        <f>IF(B76="","",IF(OR(F76="",G76="",K76=""),"Missing Date",IF(P76&gt;=0,"Active Term",IF(R76&gt;=0,"Survival Window","Fully Expired"))))</f>
        <v/>
      </c>
      <c r="U76" s="4">
        <f>IF(OR(T76="",T76="Missing Date"),T76,IF(O76="Complete","Complete",IF(S76&lt;0,"Return/Destroy Overdue",IF(AND(T76="Fully Expired",S76=""),"Expired",IF(AND(T76="Active Term",Q76&lt;=30),"Notice Due",IF(AND(R76&gt;=0,R76&lt;=60),"Survival Ending Soon",IF(OR(AND(P76&gt;=0,P76&lt;=60),S76&lt;=30),"Due Soon","OK")))))))</f>
        <v/>
      </c>
    </row>
    <row r="77">
      <c r="H77" s="6">
        <f>IF(OR(F77="",G77=""),"",EDATE(F77,G77))</f>
        <v/>
      </c>
      <c r="J77" s="6">
        <f>IF(OR(H77="",I77=""),"",H77-I77)</f>
        <v/>
      </c>
      <c r="L77" s="6">
        <f>IF(OR(H77="",K77=""),"",EDATE(H77,K77))</f>
        <v/>
      </c>
      <c r="P77" s="4">
        <f>IF(H77="","",H77-TODAY())</f>
        <v/>
      </c>
      <c r="Q77" s="4">
        <f>IF(J77="","",J77-TODAY())</f>
        <v/>
      </c>
      <c r="R77" s="4">
        <f>IF(L77="","",L77-TODAY())</f>
        <v/>
      </c>
      <c r="S77" s="4">
        <f>IF(OR(M77="",N77&lt;&gt;""),"",M77-TODAY())</f>
        <v/>
      </c>
      <c r="T77" s="4">
        <f>IF(B77="","",IF(OR(F77="",G77="",K77=""),"Missing Date",IF(P77&gt;=0,"Active Term",IF(R77&gt;=0,"Survival Window","Fully Expired"))))</f>
        <v/>
      </c>
      <c r="U77" s="4">
        <f>IF(OR(T77="",T77="Missing Date"),T77,IF(O77="Complete","Complete",IF(S77&lt;0,"Return/Destroy Overdue",IF(AND(T77="Fully Expired",S77=""),"Expired",IF(AND(T77="Active Term",Q77&lt;=30),"Notice Due",IF(AND(R77&gt;=0,R77&lt;=60),"Survival Ending Soon",IF(OR(AND(P77&gt;=0,P77&lt;=60),S77&lt;=30),"Due Soon","OK")))))))</f>
        <v/>
      </c>
    </row>
    <row r="78">
      <c r="H78" s="6">
        <f>IF(OR(F78="",G78=""),"",EDATE(F78,G78))</f>
        <v/>
      </c>
      <c r="J78" s="6">
        <f>IF(OR(H78="",I78=""),"",H78-I78)</f>
        <v/>
      </c>
      <c r="L78" s="6">
        <f>IF(OR(H78="",K78=""),"",EDATE(H78,K78))</f>
        <v/>
      </c>
      <c r="P78" s="4">
        <f>IF(H78="","",H78-TODAY())</f>
        <v/>
      </c>
      <c r="Q78" s="4">
        <f>IF(J78="","",J78-TODAY())</f>
        <v/>
      </c>
      <c r="R78" s="4">
        <f>IF(L78="","",L78-TODAY())</f>
        <v/>
      </c>
      <c r="S78" s="4">
        <f>IF(OR(M78="",N78&lt;&gt;""),"",M78-TODAY())</f>
        <v/>
      </c>
      <c r="T78" s="4">
        <f>IF(B78="","",IF(OR(F78="",G78="",K78=""),"Missing Date",IF(P78&gt;=0,"Active Term",IF(R78&gt;=0,"Survival Window","Fully Expired"))))</f>
        <v/>
      </c>
      <c r="U78" s="4">
        <f>IF(OR(T78="",T78="Missing Date"),T78,IF(O78="Complete","Complete",IF(S78&lt;0,"Return/Destroy Overdue",IF(AND(T78="Fully Expired",S78=""),"Expired",IF(AND(T78="Active Term",Q78&lt;=30),"Notice Due",IF(AND(R78&gt;=0,R78&lt;=60),"Survival Ending Soon",IF(OR(AND(P78&gt;=0,P78&lt;=60),S78&lt;=30),"Due Soon","OK")))))))</f>
        <v/>
      </c>
    </row>
    <row r="79">
      <c r="H79" s="6">
        <f>IF(OR(F79="",G79=""),"",EDATE(F79,G79))</f>
        <v/>
      </c>
      <c r="J79" s="6">
        <f>IF(OR(H79="",I79=""),"",H79-I79)</f>
        <v/>
      </c>
      <c r="L79" s="6">
        <f>IF(OR(H79="",K79=""),"",EDATE(H79,K79))</f>
        <v/>
      </c>
      <c r="P79" s="4">
        <f>IF(H79="","",H79-TODAY())</f>
        <v/>
      </c>
      <c r="Q79" s="4">
        <f>IF(J79="","",J79-TODAY())</f>
        <v/>
      </c>
      <c r="R79" s="4">
        <f>IF(L79="","",L79-TODAY())</f>
        <v/>
      </c>
      <c r="S79" s="4">
        <f>IF(OR(M79="",N79&lt;&gt;""),"",M79-TODAY())</f>
        <v/>
      </c>
      <c r="T79" s="4">
        <f>IF(B79="","",IF(OR(F79="",G79="",K79=""),"Missing Date",IF(P79&gt;=0,"Active Term",IF(R79&gt;=0,"Survival Window","Fully Expired"))))</f>
        <v/>
      </c>
      <c r="U79" s="4">
        <f>IF(OR(T79="",T79="Missing Date"),T79,IF(O79="Complete","Complete",IF(S79&lt;0,"Return/Destroy Overdue",IF(AND(T79="Fully Expired",S79=""),"Expired",IF(AND(T79="Active Term",Q79&lt;=30),"Notice Due",IF(AND(R79&gt;=0,R79&lt;=60),"Survival Ending Soon",IF(OR(AND(P79&gt;=0,P79&lt;=60),S79&lt;=30),"Due Soon","OK")))))))</f>
        <v/>
      </c>
    </row>
    <row r="80">
      <c r="H80" s="6">
        <f>IF(OR(F80="",G80=""),"",EDATE(F80,G80))</f>
        <v/>
      </c>
      <c r="J80" s="6">
        <f>IF(OR(H80="",I80=""),"",H80-I80)</f>
        <v/>
      </c>
      <c r="L80" s="6">
        <f>IF(OR(H80="",K80=""),"",EDATE(H80,K80))</f>
        <v/>
      </c>
      <c r="P80" s="4">
        <f>IF(H80="","",H80-TODAY())</f>
        <v/>
      </c>
      <c r="Q80" s="4">
        <f>IF(J80="","",J80-TODAY())</f>
        <v/>
      </c>
      <c r="R80" s="4">
        <f>IF(L80="","",L80-TODAY())</f>
        <v/>
      </c>
      <c r="S80" s="4">
        <f>IF(OR(M80="",N80&lt;&gt;""),"",M80-TODAY())</f>
        <v/>
      </c>
      <c r="T80" s="4">
        <f>IF(B80="","",IF(OR(F80="",G80="",K80=""),"Missing Date",IF(P80&gt;=0,"Active Term",IF(R80&gt;=0,"Survival Window","Fully Expired"))))</f>
        <v/>
      </c>
      <c r="U80" s="4">
        <f>IF(OR(T80="",T80="Missing Date"),T80,IF(O80="Complete","Complete",IF(S80&lt;0,"Return/Destroy Overdue",IF(AND(T80="Fully Expired",S80=""),"Expired",IF(AND(T80="Active Term",Q80&lt;=30),"Notice Due",IF(AND(R80&gt;=0,R80&lt;=60),"Survival Ending Soon",IF(OR(AND(P80&gt;=0,P80&lt;=60),S80&lt;=30),"Due Soon","OK")))))))</f>
        <v/>
      </c>
    </row>
    <row r="81">
      <c r="H81" s="6">
        <f>IF(OR(F81="",G81=""),"",EDATE(F81,G81))</f>
        <v/>
      </c>
      <c r="J81" s="6">
        <f>IF(OR(H81="",I81=""),"",H81-I81)</f>
        <v/>
      </c>
      <c r="L81" s="6">
        <f>IF(OR(H81="",K81=""),"",EDATE(H81,K81))</f>
        <v/>
      </c>
      <c r="P81" s="4">
        <f>IF(H81="","",H81-TODAY())</f>
        <v/>
      </c>
      <c r="Q81" s="4">
        <f>IF(J81="","",J81-TODAY())</f>
        <v/>
      </c>
      <c r="R81" s="4">
        <f>IF(L81="","",L81-TODAY())</f>
        <v/>
      </c>
      <c r="S81" s="4">
        <f>IF(OR(M81="",N81&lt;&gt;""),"",M81-TODAY())</f>
        <v/>
      </c>
      <c r="T81" s="4">
        <f>IF(B81="","",IF(OR(F81="",G81="",K81=""),"Missing Date",IF(P81&gt;=0,"Active Term",IF(R81&gt;=0,"Survival Window","Fully Expired"))))</f>
        <v/>
      </c>
      <c r="U81" s="4">
        <f>IF(OR(T81="",T81="Missing Date"),T81,IF(O81="Complete","Complete",IF(S81&lt;0,"Return/Destroy Overdue",IF(AND(T81="Fully Expired",S81=""),"Expired",IF(AND(T81="Active Term",Q81&lt;=30),"Notice Due",IF(AND(R81&gt;=0,R81&lt;=60),"Survival Ending Soon",IF(OR(AND(P81&gt;=0,P81&lt;=60),S81&lt;=30),"Due Soon","OK")))))))</f>
        <v/>
      </c>
    </row>
    <row r="82">
      <c r="H82" s="6">
        <f>IF(OR(F82="",G82=""),"",EDATE(F82,G82))</f>
        <v/>
      </c>
      <c r="J82" s="6">
        <f>IF(OR(H82="",I82=""),"",H82-I82)</f>
        <v/>
      </c>
      <c r="L82" s="6">
        <f>IF(OR(H82="",K82=""),"",EDATE(H82,K82))</f>
        <v/>
      </c>
      <c r="P82" s="4">
        <f>IF(H82="","",H82-TODAY())</f>
        <v/>
      </c>
      <c r="Q82" s="4">
        <f>IF(J82="","",J82-TODAY())</f>
        <v/>
      </c>
      <c r="R82" s="4">
        <f>IF(L82="","",L82-TODAY())</f>
        <v/>
      </c>
      <c r="S82" s="4">
        <f>IF(OR(M82="",N82&lt;&gt;""),"",M82-TODAY())</f>
        <v/>
      </c>
      <c r="T82" s="4">
        <f>IF(B82="","",IF(OR(F82="",G82="",K82=""),"Missing Date",IF(P82&gt;=0,"Active Term",IF(R82&gt;=0,"Survival Window","Fully Expired"))))</f>
        <v/>
      </c>
      <c r="U82" s="4">
        <f>IF(OR(T82="",T82="Missing Date"),T82,IF(O82="Complete","Complete",IF(S82&lt;0,"Return/Destroy Overdue",IF(AND(T82="Fully Expired",S82=""),"Expired",IF(AND(T82="Active Term",Q82&lt;=30),"Notice Due",IF(AND(R82&gt;=0,R82&lt;=60),"Survival Ending Soon",IF(OR(AND(P82&gt;=0,P82&lt;=60),S82&lt;=30),"Due Soon","OK")))))))</f>
        <v/>
      </c>
    </row>
    <row r="83">
      <c r="H83" s="6">
        <f>IF(OR(F83="",G83=""),"",EDATE(F83,G83))</f>
        <v/>
      </c>
      <c r="J83" s="6">
        <f>IF(OR(H83="",I83=""),"",H83-I83)</f>
        <v/>
      </c>
      <c r="L83" s="6">
        <f>IF(OR(H83="",K83=""),"",EDATE(H83,K83))</f>
        <v/>
      </c>
      <c r="P83" s="4">
        <f>IF(H83="","",H83-TODAY())</f>
        <v/>
      </c>
      <c r="Q83" s="4">
        <f>IF(J83="","",J83-TODAY())</f>
        <v/>
      </c>
      <c r="R83" s="4">
        <f>IF(L83="","",L83-TODAY())</f>
        <v/>
      </c>
      <c r="S83" s="4">
        <f>IF(OR(M83="",N83&lt;&gt;""),"",M83-TODAY())</f>
        <v/>
      </c>
      <c r="T83" s="4">
        <f>IF(B83="","",IF(OR(F83="",G83="",K83=""),"Missing Date",IF(P83&gt;=0,"Active Term",IF(R83&gt;=0,"Survival Window","Fully Expired"))))</f>
        <v/>
      </c>
      <c r="U83" s="4">
        <f>IF(OR(T83="",T83="Missing Date"),T83,IF(O83="Complete","Complete",IF(S83&lt;0,"Return/Destroy Overdue",IF(AND(T83="Fully Expired",S83=""),"Expired",IF(AND(T83="Active Term",Q83&lt;=30),"Notice Due",IF(AND(R83&gt;=0,R83&lt;=60),"Survival Ending Soon",IF(OR(AND(P83&gt;=0,P83&lt;=60),S83&lt;=30),"Due Soon","OK")))))))</f>
        <v/>
      </c>
    </row>
    <row r="84">
      <c r="H84" s="6">
        <f>IF(OR(F84="",G84=""),"",EDATE(F84,G84))</f>
        <v/>
      </c>
      <c r="J84" s="6">
        <f>IF(OR(H84="",I84=""),"",H84-I84)</f>
        <v/>
      </c>
      <c r="L84" s="6">
        <f>IF(OR(H84="",K84=""),"",EDATE(H84,K84))</f>
        <v/>
      </c>
      <c r="P84" s="4">
        <f>IF(H84="","",H84-TODAY())</f>
        <v/>
      </c>
      <c r="Q84" s="4">
        <f>IF(J84="","",J84-TODAY())</f>
        <v/>
      </c>
      <c r="R84" s="4">
        <f>IF(L84="","",L84-TODAY())</f>
        <v/>
      </c>
      <c r="S84" s="4">
        <f>IF(OR(M84="",N84&lt;&gt;""),"",M84-TODAY())</f>
        <v/>
      </c>
      <c r="T84" s="4">
        <f>IF(B84="","",IF(OR(F84="",G84="",K84=""),"Missing Date",IF(P84&gt;=0,"Active Term",IF(R84&gt;=0,"Survival Window","Fully Expired"))))</f>
        <v/>
      </c>
      <c r="U84" s="4">
        <f>IF(OR(T84="",T84="Missing Date"),T84,IF(O84="Complete","Complete",IF(S84&lt;0,"Return/Destroy Overdue",IF(AND(T84="Fully Expired",S84=""),"Expired",IF(AND(T84="Active Term",Q84&lt;=30),"Notice Due",IF(AND(R84&gt;=0,R84&lt;=60),"Survival Ending Soon",IF(OR(AND(P84&gt;=0,P84&lt;=60),S84&lt;=30),"Due Soon","OK")))))))</f>
        <v/>
      </c>
    </row>
    <row r="85">
      <c r="H85" s="6">
        <f>IF(OR(F85="",G85=""),"",EDATE(F85,G85))</f>
        <v/>
      </c>
      <c r="J85" s="6">
        <f>IF(OR(H85="",I85=""),"",H85-I85)</f>
        <v/>
      </c>
      <c r="L85" s="6">
        <f>IF(OR(H85="",K85=""),"",EDATE(H85,K85))</f>
        <v/>
      </c>
      <c r="P85" s="4">
        <f>IF(H85="","",H85-TODAY())</f>
        <v/>
      </c>
      <c r="Q85" s="4">
        <f>IF(J85="","",J85-TODAY())</f>
        <v/>
      </c>
      <c r="R85" s="4">
        <f>IF(L85="","",L85-TODAY())</f>
        <v/>
      </c>
      <c r="S85" s="4">
        <f>IF(OR(M85="",N85&lt;&gt;""),"",M85-TODAY())</f>
        <v/>
      </c>
      <c r="T85" s="4">
        <f>IF(B85="","",IF(OR(F85="",G85="",K85=""),"Missing Date",IF(P85&gt;=0,"Active Term",IF(R85&gt;=0,"Survival Window","Fully Expired"))))</f>
        <v/>
      </c>
      <c r="U85" s="4">
        <f>IF(OR(T85="",T85="Missing Date"),T85,IF(O85="Complete","Complete",IF(S85&lt;0,"Return/Destroy Overdue",IF(AND(T85="Fully Expired",S85=""),"Expired",IF(AND(T85="Active Term",Q85&lt;=30),"Notice Due",IF(AND(R85&gt;=0,R85&lt;=60),"Survival Ending Soon",IF(OR(AND(P85&gt;=0,P85&lt;=60),S85&lt;=30),"Due Soon","OK")))))))</f>
        <v/>
      </c>
    </row>
    <row r="86">
      <c r="H86" s="6">
        <f>IF(OR(F86="",G86=""),"",EDATE(F86,G86))</f>
        <v/>
      </c>
      <c r="J86" s="6">
        <f>IF(OR(H86="",I86=""),"",H86-I86)</f>
        <v/>
      </c>
      <c r="L86" s="6">
        <f>IF(OR(H86="",K86=""),"",EDATE(H86,K86))</f>
        <v/>
      </c>
      <c r="P86" s="4">
        <f>IF(H86="","",H86-TODAY())</f>
        <v/>
      </c>
      <c r="Q86" s="4">
        <f>IF(J86="","",J86-TODAY())</f>
        <v/>
      </c>
      <c r="R86" s="4">
        <f>IF(L86="","",L86-TODAY())</f>
        <v/>
      </c>
      <c r="S86" s="4">
        <f>IF(OR(M86="",N86&lt;&gt;""),"",M86-TODAY())</f>
        <v/>
      </c>
      <c r="T86" s="4">
        <f>IF(B86="","",IF(OR(F86="",G86="",K86=""),"Missing Date",IF(P86&gt;=0,"Active Term",IF(R86&gt;=0,"Survival Window","Fully Expired"))))</f>
        <v/>
      </c>
      <c r="U86" s="4">
        <f>IF(OR(T86="",T86="Missing Date"),T86,IF(O86="Complete","Complete",IF(S86&lt;0,"Return/Destroy Overdue",IF(AND(T86="Fully Expired",S86=""),"Expired",IF(AND(T86="Active Term",Q86&lt;=30),"Notice Due",IF(AND(R86&gt;=0,R86&lt;=60),"Survival Ending Soon",IF(OR(AND(P86&gt;=0,P86&lt;=60),S86&lt;=30),"Due Soon","OK")))))))</f>
        <v/>
      </c>
    </row>
    <row r="87">
      <c r="H87" s="6">
        <f>IF(OR(F87="",G87=""),"",EDATE(F87,G87))</f>
        <v/>
      </c>
      <c r="J87" s="6">
        <f>IF(OR(H87="",I87=""),"",H87-I87)</f>
        <v/>
      </c>
      <c r="L87" s="6">
        <f>IF(OR(H87="",K87=""),"",EDATE(H87,K87))</f>
        <v/>
      </c>
      <c r="P87" s="4">
        <f>IF(H87="","",H87-TODAY())</f>
        <v/>
      </c>
      <c r="Q87" s="4">
        <f>IF(J87="","",J87-TODAY())</f>
        <v/>
      </c>
      <c r="R87" s="4">
        <f>IF(L87="","",L87-TODAY())</f>
        <v/>
      </c>
      <c r="S87" s="4">
        <f>IF(OR(M87="",N87&lt;&gt;""),"",M87-TODAY())</f>
        <v/>
      </c>
      <c r="T87" s="4">
        <f>IF(B87="","",IF(OR(F87="",G87="",K87=""),"Missing Date",IF(P87&gt;=0,"Active Term",IF(R87&gt;=0,"Survival Window","Fully Expired"))))</f>
        <v/>
      </c>
      <c r="U87" s="4">
        <f>IF(OR(T87="",T87="Missing Date"),T87,IF(O87="Complete","Complete",IF(S87&lt;0,"Return/Destroy Overdue",IF(AND(T87="Fully Expired",S87=""),"Expired",IF(AND(T87="Active Term",Q87&lt;=30),"Notice Due",IF(AND(R87&gt;=0,R87&lt;=60),"Survival Ending Soon",IF(OR(AND(P87&gt;=0,P87&lt;=60),S87&lt;=30),"Due Soon","OK")))))))</f>
        <v/>
      </c>
    </row>
    <row r="88">
      <c r="H88" s="6">
        <f>IF(OR(F88="",G88=""),"",EDATE(F88,G88))</f>
        <v/>
      </c>
      <c r="J88" s="6">
        <f>IF(OR(H88="",I88=""),"",H88-I88)</f>
        <v/>
      </c>
      <c r="L88" s="6">
        <f>IF(OR(H88="",K88=""),"",EDATE(H88,K88))</f>
        <v/>
      </c>
      <c r="P88" s="4">
        <f>IF(H88="","",H88-TODAY())</f>
        <v/>
      </c>
      <c r="Q88" s="4">
        <f>IF(J88="","",J88-TODAY())</f>
        <v/>
      </c>
      <c r="R88" s="4">
        <f>IF(L88="","",L88-TODAY())</f>
        <v/>
      </c>
      <c r="S88" s="4">
        <f>IF(OR(M88="",N88&lt;&gt;""),"",M88-TODAY())</f>
        <v/>
      </c>
      <c r="T88" s="4">
        <f>IF(B88="","",IF(OR(F88="",G88="",K88=""),"Missing Date",IF(P88&gt;=0,"Active Term",IF(R88&gt;=0,"Survival Window","Fully Expired"))))</f>
        <v/>
      </c>
      <c r="U88" s="4">
        <f>IF(OR(T88="",T88="Missing Date"),T88,IF(O88="Complete","Complete",IF(S88&lt;0,"Return/Destroy Overdue",IF(AND(T88="Fully Expired",S88=""),"Expired",IF(AND(T88="Active Term",Q88&lt;=30),"Notice Due",IF(AND(R88&gt;=0,R88&lt;=60),"Survival Ending Soon",IF(OR(AND(P88&gt;=0,P88&lt;=60),S88&lt;=30),"Due Soon","OK")))))))</f>
        <v/>
      </c>
    </row>
    <row r="89">
      <c r="H89" s="6">
        <f>IF(OR(F89="",G89=""),"",EDATE(F89,G89))</f>
        <v/>
      </c>
      <c r="J89" s="6">
        <f>IF(OR(H89="",I89=""),"",H89-I89)</f>
        <v/>
      </c>
      <c r="L89" s="6">
        <f>IF(OR(H89="",K89=""),"",EDATE(H89,K89))</f>
        <v/>
      </c>
      <c r="P89" s="4">
        <f>IF(H89="","",H89-TODAY())</f>
        <v/>
      </c>
      <c r="Q89" s="4">
        <f>IF(J89="","",J89-TODAY())</f>
        <v/>
      </c>
      <c r="R89" s="4">
        <f>IF(L89="","",L89-TODAY())</f>
        <v/>
      </c>
      <c r="S89" s="4">
        <f>IF(OR(M89="",N89&lt;&gt;""),"",M89-TODAY())</f>
        <v/>
      </c>
      <c r="T89" s="4">
        <f>IF(B89="","",IF(OR(F89="",G89="",K89=""),"Missing Date",IF(P89&gt;=0,"Active Term",IF(R89&gt;=0,"Survival Window","Fully Expired"))))</f>
        <v/>
      </c>
      <c r="U89" s="4">
        <f>IF(OR(T89="",T89="Missing Date"),T89,IF(O89="Complete","Complete",IF(S89&lt;0,"Return/Destroy Overdue",IF(AND(T89="Fully Expired",S89=""),"Expired",IF(AND(T89="Active Term",Q89&lt;=30),"Notice Due",IF(AND(R89&gt;=0,R89&lt;=60),"Survival Ending Soon",IF(OR(AND(P89&gt;=0,P89&lt;=60),S89&lt;=30),"Due Soon","OK")))))))</f>
        <v/>
      </c>
    </row>
    <row r="90">
      <c r="H90" s="6">
        <f>IF(OR(F90="",G90=""),"",EDATE(F90,G90))</f>
        <v/>
      </c>
      <c r="J90" s="6">
        <f>IF(OR(H90="",I90=""),"",H90-I90)</f>
        <v/>
      </c>
      <c r="L90" s="6">
        <f>IF(OR(H90="",K90=""),"",EDATE(H90,K90))</f>
        <v/>
      </c>
      <c r="P90" s="4">
        <f>IF(H90="","",H90-TODAY())</f>
        <v/>
      </c>
      <c r="Q90" s="4">
        <f>IF(J90="","",J90-TODAY())</f>
        <v/>
      </c>
      <c r="R90" s="4">
        <f>IF(L90="","",L90-TODAY())</f>
        <v/>
      </c>
      <c r="S90" s="4">
        <f>IF(OR(M90="",N90&lt;&gt;""),"",M90-TODAY())</f>
        <v/>
      </c>
      <c r="T90" s="4">
        <f>IF(B90="","",IF(OR(F90="",G90="",K90=""),"Missing Date",IF(P90&gt;=0,"Active Term",IF(R90&gt;=0,"Survival Window","Fully Expired"))))</f>
        <v/>
      </c>
      <c r="U90" s="4">
        <f>IF(OR(T90="",T90="Missing Date"),T90,IF(O90="Complete","Complete",IF(S90&lt;0,"Return/Destroy Overdue",IF(AND(T90="Fully Expired",S90=""),"Expired",IF(AND(T90="Active Term",Q90&lt;=30),"Notice Due",IF(AND(R90&gt;=0,R90&lt;=60),"Survival Ending Soon",IF(OR(AND(P90&gt;=0,P90&lt;=60),S90&lt;=30),"Due Soon","OK")))))))</f>
        <v/>
      </c>
    </row>
    <row r="91">
      <c r="H91" s="6">
        <f>IF(OR(F91="",G91=""),"",EDATE(F91,G91))</f>
        <v/>
      </c>
      <c r="J91" s="6">
        <f>IF(OR(H91="",I91=""),"",H91-I91)</f>
        <v/>
      </c>
      <c r="L91" s="6">
        <f>IF(OR(H91="",K91=""),"",EDATE(H91,K91))</f>
        <v/>
      </c>
      <c r="P91" s="4">
        <f>IF(H91="","",H91-TODAY())</f>
        <v/>
      </c>
      <c r="Q91" s="4">
        <f>IF(J91="","",J91-TODAY())</f>
        <v/>
      </c>
      <c r="R91" s="4">
        <f>IF(L91="","",L91-TODAY())</f>
        <v/>
      </c>
      <c r="S91" s="4">
        <f>IF(OR(M91="",N91&lt;&gt;""),"",M91-TODAY())</f>
        <v/>
      </c>
      <c r="T91" s="4">
        <f>IF(B91="","",IF(OR(F91="",G91="",K91=""),"Missing Date",IF(P91&gt;=0,"Active Term",IF(R91&gt;=0,"Survival Window","Fully Expired"))))</f>
        <v/>
      </c>
      <c r="U91" s="4">
        <f>IF(OR(T91="",T91="Missing Date"),T91,IF(O91="Complete","Complete",IF(S91&lt;0,"Return/Destroy Overdue",IF(AND(T91="Fully Expired",S91=""),"Expired",IF(AND(T91="Active Term",Q91&lt;=30),"Notice Due",IF(AND(R91&gt;=0,R91&lt;=60),"Survival Ending Soon",IF(OR(AND(P91&gt;=0,P91&lt;=60),S91&lt;=30),"Due Soon","OK")))))))</f>
        <v/>
      </c>
    </row>
    <row r="92">
      <c r="H92" s="6">
        <f>IF(OR(F92="",G92=""),"",EDATE(F92,G92))</f>
        <v/>
      </c>
      <c r="J92" s="6">
        <f>IF(OR(H92="",I92=""),"",H92-I92)</f>
        <v/>
      </c>
      <c r="L92" s="6">
        <f>IF(OR(H92="",K92=""),"",EDATE(H92,K92))</f>
        <v/>
      </c>
      <c r="P92" s="4">
        <f>IF(H92="","",H92-TODAY())</f>
        <v/>
      </c>
      <c r="Q92" s="4">
        <f>IF(J92="","",J92-TODAY())</f>
        <v/>
      </c>
      <c r="R92" s="4">
        <f>IF(L92="","",L92-TODAY())</f>
        <v/>
      </c>
      <c r="S92" s="4">
        <f>IF(OR(M92="",N92&lt;&gt;""),"",M92-TODAY())</f>
        <v/>
      </c>
      <c r="T92" s="4">
        <f>IF(B92="","",IF(OR(F92="",G92="",K92=""),"Missing Date",IF(P92&gt;=0,"Active Term",IF(R92&gt;=0,"Survival Window","Fully Expired"))))</f>
        <v/>
      </c>
      <c r="U92" s="4">
        <f>IF(OR(T92="",T92="Missing Date"),T92,IF(O92="Complete","Complete",IF(S92&lt;0,"Return/Destroy Overdue",IF(AND(T92="Fully Expired",S92=""),"Expired",IF(AND(T92="Active Term",Q92&lt;=30),"Notice Due",IF(AND(R92&gt;=0,R92&lt;=60),"Survival Ending Soon",IF(OR(AND(P92&gt;=0,P92&lt;=60),S92&lt;=30),"Due Soon","OK")))))))</f>
        <v/>
      </c>
    </row>
    <row r="93">
      <c r="H93" s="6">
        <f>IF(OR(F93="",G93=""),"",EDATE(F93,G93))</f>
        <v/>
      </c>
      <c r="J93" s="6">
        <f>IF(OR(H93="",I93=""),"",H93-I93)</f>
        <v/>
      </c>
      <c r="L93" s="6">
        <f>IF(OR(H93="",K93=""),"",EDATE(H93,K93))</f>
        <v/>
      </c>
      <c r="P93" s="4">
        <f>IF(H93="","",H93-TODAY())</f>
        <v/>
      </c>
      <c r="Q93" s="4">
        <f>IF(J93="","",J93-TODAY())</f>
        <v/>
      </c>
      <c r="R93" s="4">
        <f>IF(L93="","",L93-TODAY())</f>
        <v/>
      </c>
      <c r="S93" s="4">
        <f>IF(OR(M93="",N93&lt;&gt;""),"",M93-TODAY())</f>
        <v/>
      </c>
      <c r="T93" s="4">
        <f>IF(B93="","",IF(OR(F93="",G93="",K93=""),"Missing Date",IF(P93&gt;=0,"Active Term",IF(R93&gt;=0,"Survival Window","Fully Expired"))))</f>
        <v/>
      </c>
      <c r="U93" s="4">
        <f>IF(OR(T93="",T93="Missing Date"),T93,IF(O93="Complete","Complete",IF(S93&lt;0,"Return/Destroy Overdue",IF(AND(T93="Fully Expired",S93=""),"Expired",IF(AND(T93="Active Term",Q93&lt;=30),"Notice Due",IF(AND(R93&gt;=0,R93&lt;=60),"Survival Ending Soon",IF(OR(AND(P93&gt;=0,P93&lt;=60),S93&lt;=30),"Due Soon","OK")))))))</f>
        <v/>
      </c>
    </row>
    <row r="94">
      <c r="H94" s="6">
        <f>IF(OR(F94="",G94=""),"",EDATE(F94,G94))</f>
        <v/>
      </c>
      <c r="J94" s="6">
        <f>IF(OR(H94="",I94=""),"",H94-I94)</f>
        <v/>
      </c>
      <c r="L94" s="6">
        <f>IF(OR(H94="",K94=""),"",EDATE(H94,K94))</f>
        <v/>
      </c>
      <c r="P94" s="4">
        <f>IF(H94="","",H94-TODAY())</f>
        <v/>
      </c>
      <c r="Q94" s="4">
        <f>IF(J94="","",J94-TODAY())</f>
        <v/>
      </c>
      <c r="R94" s="4">
        <f>IF(L94="","",L94-TODAY())</f>
        <v/>
      </c>
      <c r="S94" s="4">
        <f>IF(OR(M94="",N94&lt;&gt;""),"",M94-TODAY())</f>
        <v/>
      </c>
      <c r="T94" s="4">
        <f>IF(B94="","",IF(OR(F94="",G94="",K94=""),"Missing Date",IF(P94&gt;=0,"Active Term",IF(R94&gt;=0,"Survival Window","Fully Expired"))))</f>
        <v/>
      </c>
      <c r="U94" s="4">
        <f>IF(OR(T94="",T94="Missing Date"),T94,IF(O94="Complete","Complete",IF(S94&lt;0,"Return/Destroy Overdue",IF(AND(T94="Fully Expired",S94=""),"Expired",IF(AND(T94="Active Term",Q94&lt;=30),"Notice Due",IF(AND(R94&gt;=0,R94&lt;=60),"Survival Ending Soon",IF(OR(AND(P94&gt;=0,P94&lt;=60),S94&lt;=30),"Due Soon","OK")))))))</f>
        <v/>
      </c>
    </row>
    <row r="95">
      <c r="H95" s="6">
        <f>IF(OR(F95="",G95=""),"",EDATE(F95,G95))</f>
        <v/>
      </c>
      <c r="J95" s="6">
        <f>IF(OR(H95="",I95=""),"",H95-I95)</f>
        <v/>
      </c>
      <c r="L95" s="6">
        <f>IF(OR(H95="",K95=""),"",EDATE(H95,K95))</f>
        <v/>
      </c>
      <c r="P95" s="4">
        <f>IF(H95="","",H95-TODAY())</f>
        <v/>
      </c>
      <c r="Q95" s="4">
        <f>IF(J95="","",J95-TODAY())</f>
        <v/>
      </c>
      <c r="R95" s="4">
        <f>IF(L95="","",L95-TODAY())</f>
        <v/>
      </c>
      <c r="S95" s="4">
        <f>IF(OR(M95="",N95&lt;&gt;""),"",M95-TODAY())</f>
        <v/>
      </c>
      <c r="T95" s="4">
        <f>IF(B95="","",IF(OR(F95="",G95="",K95=""),"Missing Date",IF(P95&gt;=0,"Active Term",IF(R95&gt;=0,"Survival Window","Fully Expired"))))</f>
        <v/>
      </c>
      <c r="U95" s="4">
        <f>IF(OR(T95="",T95="Missing Date"),T95,IF(O95="Complete","Complete",IF(S95&lt;0,"Return/Destroy Overdue",IF(AND(T95="Fully Expired",S95=""),"Expired",IF(AND(T95="Active Term",Q95&lt;=30),"Notice Due",IF(AND(R95&gt;=0,R95&lt;=60),"Survival Ending Soon",IF(OR(AND(P95&gt;=0,P95&lt;=60),S95&lt;=30),"Due Soon","OK")))))))</f>
        <v/>
      </c>
    </row>
    <row r="96">
      <c r="H96" s="6">
        <f>IF(OR(F96="",G96=""),"",EDATE(F96,G96))</f>
        <v/>
      </c>
      <c r="J96" s="6">
        <f>IF(OR(H96="",I96=""),"",H96-I96)</f>
        <v/>
      </c>
      <c r="L96" s="6">
        <f>IF(OR(H96="",K96=""),"",EDATE(H96,K96))</f>
        <v/>
      </c>
      <c r="P96" s="4">
        <f>IF(H96="","",H96-TODAY())</f>
        <v/>
      </c>
      <c r="Q96" s="4">
        <f>IF(J96="","",J96-TODAY())</f>
        <v/>
      </c>
      <c r="R96" s="4">
        <f>IF(L96="","",L96-TODAY())</f>
        <v/>
      </c>
      <c r="S96" s="4">
        <f>IF(OR(M96="",N96&lt;&gt;""),"",M96-TODAY())</f>
        <v/>
      </c>
      <c r="T96" s="4">
        <f>IF(B96="","",IF(OR(F96="",G96="",K96=""),"Missing Date",IF(P96&gt;=0,"Active Term",IF(R96&gt;=0,"Survival Window","Fully Expired"))))</f>
        <v/>
      </c>
      <c r="U96" s="4">
        <f>IF(OR(T96="",T96="Missing Date"),T96,IF(O96="Complete","Complete",IF(S96&lt;0,"Return/Destroy Overdue",IF(AND(T96="Fully Expired",S96=""),"Expired",IF(AND(T96="Active Term",Q96&lt;=30),"Notice Due",IF(AND(R96&gt;=0,R96&lt;=60),"Survival Ending Soon",IF(OR(AND(P96&gt;=0,P96&lt;=60),S96&lt;=30),"Due Soon","OK")))))))</f>
        <v/>
      </c>
    </row>
    <row r="97">
      <c r="H97" s="6">
        <f>IF(OR(F97="",G97=""),"",EDATE(F97,G97))</f>
        <v/>
      </c>
      <c r="J97" s="6">
        <f>IF(OR(H97="",I97=""),"",H97-I97)</f>
        <v/>
      </c>
      <c r="L97" s="6">
        <f>IF(OR(H97="",K97=""),"",EDATE(H97,K97))</f>
        <v/>
      </c>
      <c r="P97" s="4">
        <f>IF(H97="","",H97-TODAY())</f>
        <v/>
      </c>
      <c r="Q97" s="4">
        <f>IF(J97="","",J97-TODAY())</f>
        <v/>
      </c>
      <c r="R97" s="4">
        <f>IF(L97="","",L97-TODAY())</f>
        <v/>
      </c>
      <c r="S97" s="4">
        <f>IF(OR(M97="",N97&lt;&gt;""),"",M97-TODAY())</f>
        <v/>
      </c>
      <c r="T97" s="4">
        <f>IF(B97="","",IF(OR(F97="",G97="",K97=""),"Missing Date",IF(P97&gt;=0,"Active Term",IF(R97&gt;=0,"Survival Window","Fully Expired"))))</f>
        <v/>
      </c>
      <c r="U97" s="4">
        <f>IF(OR(T97="",T97="Missing Date"),T97,IF(O97="Complete","Complete",IF(S97&lt;0,"Return/Destroy Overdue",IF(AND(T97="Fully Expired",S97=""),"Expired",IF(AND(T97="Active Term",Q97&lt;=30),"Notice Due",IF(AND(R97&gt;=0,R97&lt;=60),"Survival Ending Soon",IF(OR(AND(P97&gt;=0,P97&lt;=60),S97&lt;=30),"Due Soon","OK")))))))</f>
        <v/>
      </c>
    </row>
    <row r="98">
      <c r="H98" s="6">
        <f>IF(OR(F98="",G98=""),"",EDATE(F98,G98))</f>
        <v/>
      </c>
      <c r="J98" s="6">
        <f>IF(OR(H98="",I98=""),"",H98-I98)</f>
        <v/>
      </c>
      <c r="L98" s="6">
        <f>IF(OR(H98="",K98=""),"",EDATE(H98,K98))</f>
        <v/>
      </c>
      <c r="P98" s="4">
        <f>IF(H98="","",H98-TODAY())</f>
        <v/>
      </c>
      <c r="Q98" s="4">
        <f>IF(J98="","",J98-TODAY())</f>
        <v/>
      </c>
      <c r="R98" s="4">
        <f>IF(L98="","",L98-TODAY())</f>
        <v/>
      </c>
      <c r="S98" s="4">
        <f>IF(OR(M98="",N98&lt;&gt;""),"",M98-TODAY())</f>
        <v/>
      </c>
      <c r="T98" s="4">
        <f>IF(B98="","",IF(OR(F98="",G98="",K98=""),"Missing Date",IF(P98&gt;=0,"Active Term",IF(R98&gt;=0,"Survival Window","Fully Expired"))))</f>
        <v/>
      </c>
      <c r="U98" s="4">
        <f>IF(OR(T98="",T98="Missing Date"),T98,IF(O98="Complete","Complete",IF(S98&lt;0,"Return/Destroy Overdue",IF(AND(T98="Fully Expired",S98=""),"Expired",IF(AND(T98="Active Term",Q98&lt;=30),"Notice Due",IF(AND(R98&gt;=0,R98&lt;=60),"Survival Ending Soon",IF(OR(AND(P98&gt;=0,P98&lt;=60),S98&lt;=30),"Due Soon","OK")))))))</f>
        <v/>
      </c>
    </row>
    <row r="99">
      <c r="H99" s="6">
        <f>IF(OR(F99="",G99=""),"",EDATE(F99,G99))</f>
        <v/>
      </c>
      <c r="J99" s="6">
        <f>IF(OR(H99="",I99=""),"",H99-I99)</f>
        <v/>
      </c>
      <c r="L99" s="6">
        <f>IF(OR(H99="",K99=""),"",EDATE(H99,K99))</f>
        <v/>
      </c>
      <c r="P99" s="4">
        <f>IF(H99="","",H99-TODAY())</f>
        <v/>
      </c>
      <c r="Q99" s="4">
        <f>IF(J99="","",J99-TODAY())</f>
        <v/>
      </c>
      <c r="R99" s="4">
        <f>IF(L99="","",L99-TODAY())</f>
        <v/>
      </c>
      <c r="S99" s="4">
        <f>IF(OR(M99="",N99&lt;&gt;""),"",M99-TODAY())</f>
        <v/>
      </c>
      <c r="T99" s="4">
        <f>IF(B99="","",IF(OR(F99="",G99="",K99=""),"Missing Date",IF(P99&gt;=0,"Active Term",IF(R99&gt;=0,"Survival Window","Fully Expired"))))</f>
        <v/>
      </c>
      <c r="U99" s="4">
        <f>IF(OR(T99="",T99="Missing Date"),T99,IF(O99="Complete","Complete",IF(S99&lt;0,"Return/Destroy Overdue",IF(AND(T99="Fully Expired",S99=""),"Expired",IF(AND(T99="Active Term",Q99&lt;=30),"Notice Due",IF(AND(R99&gt;=0,R99&lt;=60),"Survival Ending Soon",IF(OR(AND(P99&gt;=0,P99&lt;=60),S99&lt;=30),"Due Soon","OK")))))))</f>
        <v/>
      </c>
    </row>
    <row r="100">
      <c r="H100" s="6">
        <f>IF(OR(F100="",G100=""),"",EDATE(F100,G100))</f>
        <v/>
      </c>
      <c r="J100" s="6">
        <f>IF(OR(H100="",I100=""),"",H100-I100)</f>
        <v/>
      </c>
      <c r="L100" s="6">
        <f>IF(OR(H100="",K100=""),"",EDATE(H100,K100))</f>
        <v/>
      </c>
      <c r="P100" s="4">
        <f>IF(H100="","",H100-TODAY())</f>
        <v/>
      </c>
      <c r="Q100" s="4">
        <f>IF(J100="","",J100-TODAY())</f>
        <v/>
      </c>
      <c r="R100" s="4">
        <f>IF(L100="","",L100-TODAY())</f>
        <v/>
      </c>
      <c r="S100" s="4">
        <f>IF(OR(M100="",N100&lt;&gt;""),"",M100-TODAY())</f>
        <v/>
      </c>
      <c r="T100" s="4">
        <f>IF(B100="","",IF(OR(F100="",G100="",K100=""),"Missing Date",IF(P100&gt;=0,"Active Term",IF(R100&gt;=0,"Survival Window","Fully Expired"))))</f>
        <v/>
      </c>
      <c r="U100" s="4">
        <f>IF(OR(T100="",T100="Missing Date"),T100,IF(O100="Complete","Complete",IF(S100&lt;0,"Return/Destroy Overdue",IF(AND(T100="Fully Expired",S100=""),"Expired",IF(AND(T100="Active Term",Q100&lt;=30),"Notice Due",IF(AND(R100&gt;=0,R100&lt;=60),"Survival Ending Soon",IF(OR(AND(P100&gt;=0,P100&lt;=60),S100&lt;=30),"Due Soon","OK")))))))</f>
        <v/>
      </c>
    </row>
    <row r="101">
      <c r="H101" s="6">
        <f>IF(OR(F101="",G101=""),"",EDATE(F101,G101))</f>
        <v/>
      </c>
      <c r="J101" s="6">
        <f>IF(OR(H101="",I101=""),"",H101-I101)</f>
        <v/>
      </c>
      <c r="L101" s="6">
        <f>IF(OR(H101="",K101=""),"",EDATE(H101,K101))</f>
        <v/>
      </c>
      <c r="P101" s="4">
        <f>IF(H101="","",H101-TODAY())</f>
        <v/>
      </c>
      <c r="Q101" s="4">
        <f>IF(J101="","",J101-TODAY())</f>
        <v/>
      </c>
      <c r="R101" s="4">
        <f>IF(L101="","",L101-TODAY())</f>
        <v/>
      </c>
      <c r="S101" s="4">
        <f>IF(OR(M101="",N101&lt;&gt;""),"",M101-TODAY())</f>
        <v/>
      </c>
      <c r="T101" s="4">
        <f>IF(B101="","",IF(OR(F101="",G101="",K101=""),"Missing Date",IF(P101&gt;=0,"Active Term",IF(R101&gt;=0,"Survival Window","Fully Expired"))))</f>
        <v/>
      </c>
      <c r="U101" s="4">
        <f>IF(OR(T101="",T101="Missing Date"),T101,IF(O101="Complete","Complete",IF(S101&lt;0,"Return/Destroy Overdue",IF(AND(T101="Fully Expired",S101=""),"Expired",IF(AND(T101="Active Term",Q101&lt;=30),"Notice Due",IF(AND(R101&gt;=0,R101&lt;=60),"Survival Ending Soon",IF(OR(AND(P101&gt;=0,P101&lt;=60),S101&lt;=30),"Due Soon","OK")))))))</f>
        <v/>
      </c>
    </row>
    <row r="102">
      <c r="H102" s="6">
        <f>IF(OR(F102="",G102=""),"",EDATE(F102,G102))</f>
        <v/>
      </c>
      <c r="J102" s="6">
        <f>IF(OR(H102="",I102=""),"",H102-I102)</f>
        <v/>
      </c>
      <c r="L102" s="6">
        <f>IF(OR(H102="",K102=""),"",EDATE(H102,K102))</f>
        <v/>
      </c>
      <c r="P102" s="4">
        <f>IF(H102="","",H102-TODAY())</f>
        <v/>
      </c>
      <c r="Q102" s="4">
        <f>IF(J102="","",J102-TODAY())</f>
        <v/>
      </c>
      <c r="R102" s="4">
        <f>IF(L102="","",L102-TODAY())</f>
        <v/>
      </c>
      <c r="S102" s="4">
        <f>IF(OR(M102="",N102&lt;&gt;""),"",M102-TODAY())</f>
        <v/>
      </c>
      <c r="T102" s="4">
        <f>IF(B102="","",IF(OR(F102="",G102="",K102=""),"Missing Date",IF(P102&gt;=0,"Active Term",IF(R102&gt;=0,"Survival Window","Fully Expired"))))</f>
        <v/>
      </c>
      <c r="U102" s="4">
        <f>IF(OR(T102="",T102="Missing Date"),T102,IF(O102="Complete","Complete",IF(S102&lt;0,"Return/Destroy Overdue",IF(AND(T102="Fully Expired",S102=""),"Expired",IF(AND(T102="Active Term",Q102&lt;=30),"Notice Due",IF(AND(R102&gt;=0,R102&lt;=60),"Survival Ending Soon",IF(OR(AND(P102&gt;=0,P102&lt;=60),S102&lt;=30),"Due Soon","OK")))))))</f>
        <v/>
      </c>
    </row>
    <row r="103">
      <c r="H103" s="6">
        <f>IF(OR(F103="",G103=""),"",EDATE(F103,G103))</f>
        <v/>
      </c>
      <c r="J103" s="6">
        <f>IF(OR(H103="",I103=""),"",H103-I103)</f>
        <v/>
      </c>
      <c r="L103" s="6">
        <f>IF(OR(H103="",K103=""),"",EDATE(H103,K103))</f>
        <v/>
      </c>
      <c r="P103" s="4">
        <f>IF(H103="","",H103-TODAY())</f>
        <v/>
      </c>
      <c r="Q103" s="4">
        <f>IF(J103="","",J103-TODAY())</f>
        <v/>
      </c>
      <c r="R103" s="4">
        <f>IF(L103="","",L103-TODAY())</f>
        <v/>
      </c>
      <c r="S103" s="4">
        <f>IF(OR(M103="",N103&lt;&gt;""),"",M103-TODAY())</f>
        <v/>
      </c>
      <c r="T103" s="4">
        <f>IF(B103="","",IF(OR(F103="",G103="",K103=""),"Missing Date",IF(P103&gt;=0,"Active Term",IF(R103&gt;=0,"Survival Window","Fully Expired"))))</f>
        <v/>
      </c>
      <c r="U103" s="4">
        <f>IF(OR(T103="",T103="Missing Date"),T103,IF(O103="Complete","Complete",IF(S103&lt;0,"Return/Destroy Overdue",IF(AND(T103="Fully Expired",S103=""),"Expired",IF(AND(T103="Active Term",Q103&lt;=30),"Notice Due",IF(AND(R103&gt;=0,R103&lt;=60),"Survival Ending Soon",IF(OR(AND(P103&gt;=0,P103&lt;=60),S103&lt;=30),"Due Soon","OK")))))))</f>
        <v/>
      </c>
    </row>
    <row r="104">
      <c r="H104" s="6">
        <f>IF(OR(F104="",G104=""),"",EDATE(F104,G104))</f>
        <v/>
      </c>
      <c r="J104" s="6">
        <f>IF(OR(H104="",I104=""),"",H104-I104)</f>
        <v/>
      </c>
      <c r="L104" s="6">
        <f>IF(OR(H104="",K104=""),"",EDATE(H104,K104))</f>
        <v/>
      </c>
      <c r="P104" s="4">
        <f>IF(H104="","",H104-TODAY())</f>
        <v/>
      </c>
      <c r="Q104" s="4">
        <f>IF(J104="","",J104-TODAY())</f>
        <v/>
      </c>
      <c r="R104" s="4">
        <f>IF(L104="","",L104-TODAY())</f>
        <v/>
      </c>
      <c r="S104" s="4">
        <f>IF(OR(M104="",N104&lt;&gt;""),"",M104-TODAY())</f>
        <v/>
      </c>
      <c r="T104" s="4">
        <f>IF(B104="","",IF(OR(F104="",G104="",K104=""),"Missing Date",IF(P104&gt;=0,"Active Term",IF(R104&gt;=0,"Survival Window","Fully Expired"))))</f>
        <v/>
      </c>
      <c r="U104" s="4">
        <f>IF(OR(T104="",T104="Missing Date"),T104,IF(O104="Complete","Complete",IF(S104&lt;0,"Return/Destroy Overdue",IF(AND(T104="Fully Expired",S104=""),"Expired",IF(AND(T104="Active Term",Q104&lt;=30),"Notice Due",IF(AND(R104&gt;=0,R104&lt;=60),"Survival Ending Soon",IF(OR(AND(P104&gt;=0,P104&lt;=60),S104&lt;=30),"Due Soon","OK")))))))</f>
        <v/>
      </c>
    </row>
    <row r="105">
      <c r="H105" s="6">
        <f>IF(OR(F105="",G105=""),"",EDATE(F105,G105))</f>
        <v/>
      </c>
      <c r="J105" s="6">
        <f>IF(OR(H105="",I105=""),"",H105-I105)</f>
        <v/>
      </c>
      <c r="L105" s="6">
        <f>IF(OR(H105="",K105=""),"",EDATE(H105,K105))</f>
        <v/>
      </c>
      <c r="P105" s="4">
        <f>IF(H105="","",H105-TODAY())</f>
        <v/>
      </c>
      <c r="Q105" s="4">
        <f>IF(J105="","",J105-TODAY())</f>
        <v/>
      </c>
      <c r="R105" s="4">
        <f>IF(L105="","",L105-TODAY())</f>
        <v/>
      </c>
      <c r="S105" s="4">
        <f>IF(OR(M105="",N105&lt;&gt;""),"",M105-TODAY())</f>
        <v/>
      </c>
      <c r="T105" s="4">
        <f>IF(B105="","",IF(OR(F105="",G105="",K105=""),"Missing Date",IF(P105&gt;=0,"Active Term",IF(R105&gt;=0,"Survival Window","Fully Expired"))))</f>
        <v/>
      </c>
      <c r="U105" s="4">
        <f>IF(OR(T105="",T105="Missing Date"),T105,IF(O105="Complete","Complete",IF(S105&lt;0,"Return/Destroy Overdue",IF(AND(T105="Fully Expired",S105=""),"Expired",IF(AND(T105="Active Term",Q105&lt;=30),"Notice Due",IF(AND(R105&gt;=0,R105&lt;=60),"Survival Ending Soon",IF(OR(AND(P105&gt;=0,P105&lt;=60),S105&lt;=30),"Due Soon","OK")))))))</f>
        <v/>
      </c>
    </row>
    <row r="106">
      <c r="H106" s="6">
        <f>IF(OR(F106="",G106=""),"",EDATE(F106,G106))</f>
        <v/>
      </c>
      <c r="J106" s="6">
        <f>IF(OR(H106="",I106=""),"",H106-I106)</f>
        <v/>
      </c>
      <c r="L106" s="6">
        <f>IF(OR(H106="",K106=""),"",EDATE(H106,K106))</f>
        <v/>
      </c>
      <c r="P106" s="4">
        <f>IF(H106="","",H106-TODAY())</f>
        <v/>
      </c>
      <c r="Q106" s="4">
        <f>IF(J106="","",J106-TODAY())</f>
        <v/>
      </c>
      <c r="R106" s="4">
        <f>IF(L106="","",L106-TODAY())</f>
        <v/>
      </c>
      <c r="S106" s="4">
        <f>IF(OR(M106="",N106&lt;&gt;""),"",M106-TODAY())</f>
        <v/>
      </c>
      <c r="T106" s="4">
        <f>IF(B106="","",IF(OR(F106="",G106="",K106=""),"Missing Date",IF(P106&gt;=0,"Active Term",IF(R106&gt;=0,"Survival Window","Fully Expired"))))</f>
        <v/>
      </c>
      <c r="U106" s="4">
        <f>IF(OR(T106="",T106="Missing Date"),T106,IF(O106="Complete","Complete",IF(S106&lt;0,"Return/Destroy Overdue",IF(AND(T106="Fully Expired",S106=""),"Expired",IF(AND(T106="Active Term",Q106&lt;=30),"Notice Due",IF(AND(R106&gt;=0,R106&lt;=60),"Survival Ending Soon",IF(OR(AND(P106&gt;=0,P106&lt;=60),S106&lt;=30),"Due Soon","OK")))))))</f>
        <v/>
      </c>
    </row>
    <row r="107">
      <c r="H107" s="6">
        <f>IF(OR(F107="",G107=""),"",EDATE(F107,G107))</f>
        <v/>
      </c>
      <c r="J107" s="6">
        <f>IF(OR(H107="",I107=""),"",H107-I107)</f>
        <v/>
      </c>
      <c r="L107" s="6">
        <f>IF(OR(H107="",K107=""),"",EDATE(H107,K107))</f>
        <v/>
      </c>
      <c r="P107" s="4">
        <f>IF(H107="","",H107-TODAY())</f>
        <v/>
      </c>
      <c r="Q107" s="4">
        <f>IF(J107="","",J107-TODAY())</f>
        <v/>
      </c>
      <c r="R107" s="4">
        <f>IF(L107="","",L107-TODAY())</f>
        <v/>
      </c>
      <c r="S107" s="4">
        <f>IF(OR(M107="",N107&lt;&gt;""),"",M107-TODAY())</f>
        <v/>
      </c>
      <c r="T107" s="4">
        <f>IF(B107="","",IF(OR(F107="",G107="",K107=""),"Missing Date",IF(P107&gt;=0,"Active Term",IF(R107&gt;=0,"Survival Window","Fully Expired"))))</f>
        <v/>
      </c>
      <c r="U107" s="4">
        <f>IF(OR(T107="",T107="Missing Date"),T107,IF(O107="Complete","Complete",IF(S107&lt;0,"Return/Destroy Overdue",IF(AND(T107="Fully Expired",S107=""),"Expired",IF(AND(T107="Active Term",Q107&lt;=30),"Notice Due",IF(AND(R107&gt;=0,R107&lt;=60),"Survival Ending Soon",IF(OR(AND(P107&gt;=0,P107&lt;=60),S107&lt;=30),"Due Soon","OK")))))))</f>
        <v/>
      </c>
    </row>
    <row r="108">
      <c r="H108" s="6">
        <f>IF(OR(F108="",G108=""),"",EDATE(F108,G108))</f>
        <v/>
      </c>
      <c r="J108" s="6">
        <f>IF(OR(H108="",I108=""),"",H108-I108)</f>
        <v/>
      </c>
      <c r="L108" s="6">
        <f>IF(OR(H108="",K108=""),"",EDATE(H108,K108))</f>
        <v/>
      </c>
      <c r="P108" s="4">
        <f>IF(H108="","",H108-TODAY())</f>
        <v/>
      </c>
      <c r="Q108" s="4">
        <f>IF(J108="","",J108-TODAY())</f>
        <v/>
      </c>
      <c r="R108" s="4">
        <f>IF(L108="","",L108-TODAY())</f>
        <v/>
      </c>
      <c r="S108" s="4">
        <f>IF(OR(M108="",N108&lt;&gt;""),"",M108-TODAY())</f>
        <v/>
      </c>
      <c r="T108" s="4">
        <f>IF(B108="","",IF(OR(F108="",G108="",K108=""),"Missing Date",IF(P108&gt;=0,"Active Term",IF(R108&gt;=0,"Survival Window","Fully Expired"))))</f>
        <v/>
      </c>
      <c r="U108" s="4">
        <f>IF(OR(T108="",T108="Missing Date"),T108,IF(O108="Complete","Complete",IF(S108&lt;0,"Return/Destroy Overdue",IF(AND(T108="Fully Expired",S108=""),"Expired",IF(AND(T108="Active Term",Q108&lt;=30),"Notice Due",IF(AND(R108&gt;=0,R108&lt;=60),"Survival Ending Soon",IF(OR(AND(P108&gt;=0,P108&lt;=60),S108&lt;=30),"Due Soon","OK")))))))</f>
        <v/>
      </c>
    </row>
    <row r="109">
      <c r="H109" s="6">
        <f>IF(OR(F109="",G109=""),"",EDATE(F109,G109))</f>
        <v/>
      </c>
      <c r="J109" s="6">
        <f>IF(OR(H109="",I109=""),"",H109-I109)</f>
        <v/>
      </c>
      <c r="L109" s="6">
        <f>IF(OR(H109="",K109=""),"",EDATE(H109,K109))</f>
        <v/>
      </c>
      <c r="P109" s="4">
        <f>IF(H109="","",H109-TODAY())</f>
        <v/>
      </c>
      <c r="Q109" s="4">
        <f>IF(J109="","",J109-TODAY())</f>
        <v/>
      </c>
      <c r="R109" s="4">
        <f>IF(L109="","",L109-TODAY())</f>
        <v/>
      </c>
      <c r="S109" s="4">
        <f>IF(OR(M109="",N109&lt;&gt;""),"",M109-TODAY())</f>
        <v/>
      </c>
      <c r="T109" s="4">
        <f>IF(B109="","",IF(OR(F109="",G109="",K109=""),"Missing Date",IF(P109&gt;=0,"Active Term",IF(R109&gt;=0,"Survival Window","Fully Expired"))))</f>
        <v/>
      </c>
      <c r="U109" s="4">
        <f>IF(OR(T109="",T109="Missing Date"),T109,IF(O109="Complete","Complete",IF(S109&lt;0,"Return/Destroy Overdue",IF(AND(T109="Fully Expired",S109=""),"Expired",IF(AND(T109="Active Term",Q109&lt;=30),"Notice Due",IF(AND(R109&gt;=0,R109&lt;=60),"Survival Ending Soon",IF(OR(AND(P109&gt;=0,P109&lt;=60),S109&lt;=30),"Due Soon","OK")))))))</f>
        <v/>
      </c>
    </row>
    <row r="110">
      <c r="H110" s="6">
        <f>IF(OR(F110="",G110=""),"",EDATE(F110,G110))</f>
        <v/>
      </c>
      <c r="J110" s="6">
        <f>IF(OR(H110="",I110=""),"",H110-I110)</f>
        <v/>
      </c>
      <c r="L110" s="6">
        <f>IF(OR(H110="",K110=""),"",EDATE(H110,K110))</f>
        <v/>
      </c>
      <c r="P110" s="4">
        <f>IF(H110="","",H110-TODAY())</f>
        <v/>
      </c>
      <c r="Q110" s="4">
        <f>IF(J110="","",J110-TODAY())</f>
        <v/>
      </c>
      <c r="R110" s="4">
        <f>IF(L110="","",L110-TODAY())</f>
        <v/>
      </c>
      <c r="S110" s="4">
        <f>IF(OR(M110="",N110&lt;&gt;""),"",M110-TODAY())</f>
        <v/>
      </c>
      <c r="T110" s="4">
        <f>IF(B110="","",IF(OR(F110="",G110="",K110=""),"Missing Date",IF(P110&gt;=0,"Active Term",IF(R110&gt;=0,"Survival Window","Fully Expired"))))</f>
        <v/>
      </c>
      <c r="U110" s="4">
        <f>IF(OR(T110="",T110="Missing Date"),T110,IF(O110="Complete","Complete",IF(S110&lt;0,"Return/Destroy Overdue",IF(AND(T110="Fully Expired",S110=""),"Expired",IF(AND(T110="Active Term",Q110&lt;=30),"Notice Due",IF(AND(R110&gt;=0,R110&lt;=60),"Survival Ending Soon",IF(OR(AND(P110&gt;=0,P110&lt;=60),S110&lt;=30),"Due Soon","OK")))))))</f>
        <v/>
      </c>
    </row>
    <row r="111">
      <c r="H111" s="6">
        <f>IF(OR(F111="",G111=""),"",EDATE(F111,G111))</f>
        <v/>
      </c>
      <c r="J111" s="6">
        <f>IF(OR(H111="",I111=""),"",H111-I111)</f>
        <v/>
      </c>
      <c r="L111" s="6">
        <f>IF(OR(H111="",K111=""),"",EDATE(H111,K111))</f>
        <v/>
      </c>
      <c r="P111" s="4">
        <f>IF(H111="","",H111-TODAY())</f>
        <v/>
      </c>
      <c r="Q111" s="4">
        <f>IF(J111="","",J111-TODAY())</f>
        <v/>
      </c>
      <c r="R111" s="4">
        <f>IF(L111="","",L111-TODAY())</f>
        <v/>
      </c>
      <c r="S111" s="4">
        <f>IF(OR(M111="",N111&lt;&gt;""),"",M111-TODAY())</f>
        <v/>
      </c>
      <c r="T111" s="4">
        <f>IF(B111="","",IF(OR(F111="",G111="",K111=""),"Missing Date",IF(P111&gt;=0,"Active Term",IF(R111&gt;=0,"Survival Window","Fully Expired"))))</f>
        <v/>
      </c>
      <c r="U111" s="4">
        <f>IF(OR(T111="",T111="Missing Date"),T111,IF(O111="Complete","Complete",IF(S111&lt;0,"Return/Destroy Overdue",IF(AND(T111="Fully Expired",S111=""),"Expired",IF(AND(T111="Active Term",Q111&lt;=30),"Notice Due",IF(AND(R111&gt;=0,R111&lt;=60),"Survival Ending Soon",IF(OR(AND(P111&gt;=0,P111&lt;=60),S111&lt;=30),"Due Soon","OK")))))))</f>
        <v/>
      </c>
    </row>
    <row r="112">
      <c r="H112" s="6">
        <f>IF(OR(F112="",G112=""),"",EDATE(F112,G112))</f>
        <v/>
      </c>
      <c r="J112" s="6">
        <f>IF(OR(H112="",I112=""),"",H112-I112)</f>
        <v/>
      </c>
      <c r="L112" s="6">
        <f>IF(OR(H112="",K112=""),"",EDATE(H112,K112))</f>
        <v/>
      </c>
      <c r="P112" s="4">
        <f>IF(H112="","",H112-TODAY())</f>
        <v/>
      </c>
      <c r="Q112" s="4">
        <f>IF(J112="","",J112-TODAY())</f>
        <v/>
      </c>
      <c r="R112" s="4">
        <f>IF(L112="","",L112-TODAY())</f>
        <v/>
      </c>
      <c r="S112" s="4">
        <f>IF(OR(M112="",N112&lt;&gt;""),"",M112-TODAY())</f>
        <v/>
      </c>
      <c r="T112" s="4">
        <f>IF(B112="","",IF(OR(F112="",G112="",K112=""),"Missing Date",IF(P112&gt;=0,"Active Term",IF(R112&gt;=0,"Survival Window","Fully Expired"))))</f>
        <v/>
      </c>
      <c r="U112" s="4">
        <f>IF(OR(T112="",T112="Missing Date"),T112,IF(O112="Complete","Complete",IF(S112&lt;0,"Return/Destroy Overdue",IF(AND(T112="Fully Expired",S112=""),"Expired",IF(AND(T112="Active Term",Q112&lt;=30),"Notice Due",IF(AND(R112&gt;=0,R112&lt;=60),"Survival Ending Soon",IF(OR(AND(P112&gt;=0,P112&lt;=60),S112&lt;=30),"Due Soon","OK")))))))</f>
        <v/>
      </c>
    </row>
    <row r="113">
      <c r="H113" s="6">
        <f>IF(OR(F113="",G113=""),"",EDATE(F113,G113))</f>
        <v/>
      </c>
      <c r="J113" s="6">
        <f>IF(OR(H113="",I113=""),"",H113-I113)</f>
        <v/>
      </c>
      <c r="L113" s="6">
        <f>IF(OR(H113="",K113=""),"",EDATE(H113,K113))</f>
        <v/>
      </c>
      <c r="P113" s="4">
        <f>IF(H113="","",H113-TODAY())</f>
        <v/>
      </c>
      <c r="Q113" s="4">
        <f>IF(J113="","",J113-TODAY())</f>
        <v/>
      </c>
      <c r="R113" s="4">
        <f>IF(L113="","",L113-TODAY())</f>
        <v/>
      </c>
      <c r="S113" s="4">
        <f>IF(OR(M113="",N113&lt;&gt;""),"",M113-TODAY())</f>
        <v/>
      </c>
      <c r="T113" s="4">
        <f>IF(B113="","",IF(OR(F113="",G113="",K113=""),"Missing Date",IF(P113&gt;=0,"Active Term",IF(R113&gt;=0,"Survival Window","Fully Expired"))))</f>
        <v/>
      </c>
      <c r="U113" s="4">
        <f>IF(OR(T113="",T113="Missing Date"),T113,IF(O113="Complete","Complete",IF(S113&lt;0,"Return/Destroy Overdue",IF(AND(T113="Fully Expired",S113=""),"Expired",IF(AND(T113="Active Term",Q113&lt;=30),"Notice Due",IF(AND(R113&gt;=0,R113&lt;=60),"Survival Ending Soon",IF(OR(AND(P113&gt;=0,P113&lt;=60),S113&lt;=30),"Due Soon","OK")))))))</f>
        <v/>
      </c>
    </row>
    <row r="114">
      <c r="H114" s="6">
        <f>IF(OR(F114="",G114=""),"",EDATE(F114,G114))</f>
        <v/>
      </c>
      <c r="J114" s="6">
        <f>IF(OR(H114="",I114=""),"",H114-I114)</f>
        <v/>
      </c>
      <c r="L114" s="6">
        <f>IF(OR(H114="",K114=""),"",EDATE(H114,K114))</f>
        <v/>
      </c>
      <c r="P114" s="4">
        <f>IF(H114="","",H114-TODAY())</f>
        <v/>
      </c>
      <c r="Q114" s="4">
        <f>IF(J114="","",J114-TODAY())</f>
        <v/>
      </c>
      <c r="R114" s="4">
        <f>IF(L114="","",L114-TODAY())</f>
        <v/>
      </c>
      <c r="S114" s="4">
        <f>IF(OR(M114="",N114&lt;&gt;""),"",M114-TODAY())</f>
        <v/>
      </c>
      <c r="T114" s="4">
        <f>IF(B114="","",IF(OR(F114="",G114="",K114=""),"Missing Date",IF(P114&gt;=0,"Active Term",IF(R114&gt;=0,"Survival Window","Fully Expired"))))</f>
        <v/>
      </c>
      <c r="U114" s="4">
        <f>IF(OR(T114="",T114="Missing Date"),T114,IF(O114="Complete","Complete",IF(S114&lt;0,"Return/Destroy Overdue",IF(AND(T114="Fully Expired",S114=""),"Expired",IF(AND(T114="Active Term",Q114&lt;=30),"Notice Due",IF(AND(R114&gt;=0,R114&lt;=60),"Survival Ending Soon",IF(OR(AND(P114&gt;=0,P114&lt;=60),S114&lt;=30),"Due Soon","OK")))))))</f>
        <v/>
      </c>
    </row>
    <row r="115">
      <c r="H115" s="6">
        <f>IF(OR(F115="",G115=""),"",EDATE(F115,G115))</f>
        <v/>
      </c>
      <c r="J115" s="6">
        <f>IF(OR(H115="",I115=""),"",H115-I115)</f>
        <v/>
      </c>
      <c r="L115" s="6">
        <f>IF(OR(H115="",K115=""),"",EDATE(H115,K115))</f>
        <v/>
      </c>
      <c r="P115" s="4">
        <f>IF(H115="","",H115-TODAY())</f>
        <v/>
      </c>
      <c r="Q115" s="4">
        <f>IF(J115="","",J115-TODAY())</f>
        <v/>
      </c>
      <c r="R115" s="4">
        <f>IF(L115="","",L115-TODAY())</f>
        <v/>
      </c>
      <c r="S115" s="4">
        <f>IF(OR(M115="",N115&lt;&gt;""),"",M115-TODAY())</f>
        <v/>
      </c>
      <c r="T115" s="4">
        <f>IF(B115="","",IF(OR(F115="",G115="",K115=""),"Missing Date",IF(P115&gt;=0,"Active Term",IF(R115&gt;=0,"Survival Window","Fully Expired"))))</f>
        <v/>
      </c>
      <c r="U115" s="4">
        <f>IF(OR(T115="",T115="Missing Date"),T115,IF(O115="Complete","Complete",IF(S115&lt;0,"Return/Destroy Overdue",IF(AND(T115="Fully Expired",S115=""),"Expired",IF(AND(T115="Active Term",Q115&lt;=30),"Notice Due",IF(AND(R115&gt;=0,R115&lt;=60),"Survival Ending Soon",IF(OR(AND(P115&gt;=0,P115&lt;=60),S115&lt;=30),"Due Soon","OK")))))))</f>
        <v/>
      </c>
    </row>
    <row r="116">
      <c r="H116" s="6">
        <f>IF(OR(F116="",G116=""),"",EDATE(F116,G116))</f>
        <v/>
      </c>
      <c r="J116" s="6">
        <f>IF(OR(H116="",I116=""),"",H116-I116)</f>
        <v/>
      </c>
      <c r="L116" s="6">
        <f>IF(OR(H116="",K116=""),"",EDATE(H116,K116))</f>
        <v/>
      </c>
      <c r="P116" s="4">
        <f>IF(H116="","",H116-TODAY())</f>
        <v/>
      </c>
      <c r="Q116" s="4">
        <f>IF(J116="","",J116-TODAY())</f>
        <v/>
      </c>
      <c r="R116" s="4">
        <f>IF(L116="","",L116-TODAY())</f>
        <v/>
      </c>
      <c r="S116" s="4">
        <f>IF(OR(M116="",N116&lt;&gt;""),"",M116-TODAY())</f>
        <v/>
      </c>
      <c r="T116" s="4">
        <f>IF(B116="","",IF(OR(F116="",G116="",K116=""),"Missing Date",IF(P116&gt;=0,"Active Term",IF(R116&gt;=0,"Survival Window","Fully Expired"))))</f>
        <v/>
      </c>
      <c r="U116" s="4">
        <f>IF(OR(T116="",T116="Missing Date"),T116,IF(O116="Complete","Complete",IF(S116&lt;0,"Return/Destroy Overdue",IF(AND(T116="Fully Expired",S116=""),"Expired",IF(AND(T116="Active Term",Q116&lt;=30),"Notice Due",IF(AND(R116&gt;=0,R116&lt;=60),"Survival Ending Soon",IF(OR(AND(P116&gt;=0,P116&lt;=60),S116&lt;=30),"Due Soon","OK")))))))</f>
        <v/>
      </c>
    </row>
    <row r="117">
      <c r="H117" s="6">
        <f>IF(OR(F117="",G117=""),"",EDATE(F117,G117))</f>
        <v/>
      </c>
      <c r="J117" s="6">
        <f>IF(OR(H117="",I117=""),"",H117-I117)</f>
        <v/>
      </c>
      <c r="L117" s="6">
        <f>IF(OR(H117="",K117=""),"",EDATE(H117,K117))</f>
        <v/>
      </c>
      <c r="P117" s="4">
        <f>IF(H117="","",H117-TODAY())</f>
        <v/>
      </c>
      <c r="Q117" s="4">
        <f>IF(J117="","",J117-TODAY())</f>
        <v/>
      </c>
      <c r="R117" s="4">
        <f>IF(L117="","",L117-TODAY())</f>
        <v/>
      </c>
      <c r="S117" s="4">
        <f>IF(OR(M117="",N117&lt;&gt;""),"",M117-TODAY())</f>
        <v/>
      </c>
      <c r="T117" s="4">
        <f>IF(B117="","",IF(OR(F117="",G117="",K117=""),"Missing Date",IF(P117&gt;=0,"Active Term",IF(R117&gt;=0,"Survival Window","Fully Expired"))))</f>
        <v/>
      </c>
      <c r="U117" s="4">
        <f>IF(OR(T117="",T117="Missing Date"),T117,IF(O117="Complete","Complete",IF(S117&lt;0,"Return/Destroy Overdue",IF(AND(T117="Fully Expired",S117=""),"Expired",IF(AND(T117="Active Term",Q117&lt;=30),"Notice Due",IF(AND(R117&gt;=0,R117&lt;=60),"Survival Ending Soon",IF(OR(AND(P117&gt;=0,P117&lt;=60),S117&lt;=30),"Due Soon","OK")))))))</f>
        <v/>
      </c>
    </row>
    <row r="118">
      <c r="H118" s="6">
        <f>IF(OR(F118="",G118=""),"",EDATE(F118,G118))</f>
        <v/>
      </c>
      <c r="J118" s="6">
        <f>IF(OR(H118="",I118=""),"",H118-I118)</f>
        <v/>
      </c>
      <c r="L118" s="6">
        <f>IF(OR(H118="",K118=""),"",EDATE(H118,K118))</f>
        <v/>
      </c>
      <c r="P118" s="4">
        <f>IF(H118="","",H118-TODAY())</f>
        <v/>
      </c>
      <c r="Q118" s="4">
        <f>IF(J118="","",J118-TODAY())</f>
        <v/>
      </c>
      <c r="R118" s="4">
        <f>IF(L118="","",L118-TODAY())</f>
        <v/>
      </c>
      <c r="S118" s="4">
        <f>IF(OR(M118="",N118&lt;&gt;""),"",M118-TODAY())</f>
        <v/>
      </c>
      <c r="T118" s="4">
        <f>IF(B118="","",IF(OR(F118="",G118="",K118=""),"Missing Date",IF(P118&gt;=0,"Active Term",IF(R118&gt;=0,"Survival Window","Fully Expired"))))</f>
        <v/>
      </c>
      <c r="U118" s="4">
        <f>IF(OR(T118="",T118="Missing Date"),T118,IF(O118="Complete","Complete",IF(S118&lt;0,"Return/Destroy Overdue",IF(AND(T118="Fully Expired",S118=""),"Expired",IF(AND(T118="Active Term",Q118&lt;=30),"Notice Due",IF(AND(R118&gt;=0,R118&lt;=60),"Survival Ending Soon",IF(OR(AND(P118&gt;=0,P118&lt;=60),S118&lt;=30),"Due Soon","OK")))))))</f>
        <v/>
      </c>
    </row>
    <row r="119">
      <c r="H119" s="6">
        <f>IF(OR(F119="",G119=""),"",EDATE(F119,G119))</f>
        <v/>
      </c>
      <c r="J119" s="6">
        <f>IF(OR(H119="",I119=""),"",H119-I119)</f>
        <v/>
      </c>
      <c r="L119" s="6">
        <f>IF(OR(H119="",K119=""),"",EDATE(H119,K119))</f>
        <v/>
      </c>
      <c r="P119" s="4">
        <f>IF(H119="","",H119-TODAY())</f>
        <v/>
      </c>
      <c r="Q119" s="4">
        <f>IF(J119="","",J119-TODAY())</f>
        <v/>
      </c>
      <c r="R119" s="4">
        <f>IF(L119="","",L119-TODAY())</f>
        <v/>
      </c>
      <c r="S119" s="4">
        <f>IF(OR(M119="",N119&lt;&gt;""),"",M119-TODAY())</f>
        <v/>
      </c>
      <c r="T119" s="4">
        <f>IF(B119="","",IF(OR(F119="",G119="",K119=""),"Missing Date",IF(P119&gt;=0,"Active Term",IF(R119&gt;=0,"Survival Window","Fully Expired"))))</f>
        <v/>
      </c>
      <c r="U119" s="4">
        <f>IF(OR(T119="",T119="Missing Date"),T119,IF(O119="Complete","Complete",IF(S119&lt;0,"Return/Destroy Overdue",IF(AND(T119="Fully Expired",S119=""),"Expired",IF(AND(T119="Active Term",Q119&lt;=30),"Notice Due",IF(AND(R119&gt;=0,R119&lt;=60),"Survival Ending Soon",IF(OR(AND(P119&gt;=0,P119&lt;=60),S119&lt;=30),"Due Soon","OK")))))))</f>
        <v/>
      </c>
    </row>
    <row r="120">
      <c r="H120" s="6">
        <f>IF(OR(F120="",G120=""),"",EDATE(F120,G120))</f>
        <v/>
      </c>
      <c r="J120" s="6">
        <f>IF(OR(H120="",I120=""),"",H120-I120)</f>
        <v/>
      </c>
      <c r="L120" s="6">
        <f>IF(OR(H120="",K120=""),"",EDATE(H120,K120))</f>
        <v/>
      </c>
      <c r="P120" s="4">
        <f>IF(H120="","",H120-TODAY())</f>
        <v/>
      </c>
      <c r="Q120" s="4">
        <f>IF(J120="","",J120-TODAY())</f>
        <v/>
      </c>
      <c r="R120" s="4">
        <f>IF(L120="","",L120-TODAY())</f>
        <v/>
      </c>
      <c r="S120" s="4">
        <f>IF(OR(M120="",N120&lt;&gt;""),"",M120-TODAY())</f>
        <v/>
      </c>
      <c r="T120" s="4">
        <f>IF(B120="","",IF(OR(F120="",G120="",K120=""),"Missing Date",IF(P120&gt;=0,"Active Term",IF(R120&gt;=0,"Survival Window","Fully Expired"))))</f>
        <v/>
      </c>
      <c r="U120" s="4">
        <f>IF(OR(T120="",T120="Missing Date"),T120,IF(O120="Complete","Complete",IF(S120&lt;0,"Return/Destroy Overdue",IF(AND(T120="Fully Expired",S120=""),"Expired",IF(AND(T120="Active Term",Q120&lt;=30),"Notice Due",IF(AND(R120&gt;=0,R120&lt;=60),"Survival Ending Soon",IF(OR(AND(P120&gt;=0,P120&lt;=60),S120&lt;=30),"Due Soon","OK")))))))</f>
        <v/>
      </c>
    </row>
    <row r="121">
      <c r="H121" s="6">
        <f>IF(OR(F121="",G121=""),"",EDATE(F121,G121))</f>
        <v/>
      </c>
      <c r="J121" s="6">
        <f>IF(OR(H121="",I121=""),"",H121-I121)</f>
        <v/>
      </c>
      <c r="L121" s="6">
        <f>IF(OR(H121="",K121=""),"",EDATE(H121,K121))</f>
        <v/>
      </c>
      <c r="P121" s="4">
        <f>IF(H121="","",H121-TODAY())</f>
        <v/>
      </c>
      <c r="Q121" s="4">
        <f>IF(J121="","",J121-TODAY())</f>
        <v/>
      </c>
      <c r="R121" s="4">
        <f>IF(L121="","",L121-TODAY())</f>
        <v/>
      </c>
      <c r="S121" s="4">
        <f>IF(OR(M121="",N121&lt;&gt;""),"",M121-TODAY())</f>
        <v/>
      </c>
      <c r="T121" s="4">
        <f>IF(B121="","",IF(OR(F121="",G121="",K121=""),"Missing Date",IF(P121&gt;=0,"Active Term",IF(R121&gt;=0,"Survival Window","Fully Expired"))))</f>
        <v/>
      </c>
      <c r="U121" s="4">
        <f>IF(OR(T121="",T121="Missing Date"),T121,IF(O121="Complete","Complete",IF(S121&lt;0,"Return/Destroy Overdue",IF(AND(T121="Fully Expired",S121=""),"Expired",IF(AND(T121="Active Term",Q121&lt;=30),"Notice Due",IF(AND(R121&gt;=0,R121&lt;=60),"Survival Ending Soon",IF(OR(AND(P121&gt;=0,P121&lt;=60),S121&lt;=30),"Due Soon","OK")))))))</f>
        <v/>
      </c>
    </row>
    <row r="122">
      <c r="H122" s="6">
        <f>IF(OR(F122="",G122=""),"",EDATE(F122,G122))</f>
        <v/>
      </c>
      <c r="J122" s="6">
        <f>IF(OR(H122="",I122=""),"",H122-I122)</f>
        <v/>
      </c>
      <c r="L122" s="6">
        <f>IF(OR(H122="",K122=""),"",EDATE(H122,K122))</f>
        <v/>
      </c>
      <c r="P122" s="4">
        <f>IF(H122="","",H122-TODAY())</f>
        <v/>
      </c>
      <c r="Q122" s="4">
        <f>IF(J122="","",J122-TODAY())</f>
        <v/>
      </c>
      <c r="R122" s="4">
        <f>IF(L122="","",L122-TODAY())</f>
        <v/>
      </c>
      <c r="S122" s="4">
        <f>IF(OR(M122="",N122&lt;&gt;""),"",M122-TODAY())</f>
        <v/>
      </c>
      <c r="T122" s="4">
        <f>IF(B122="","",IF(OR(F122="",G122="",K122=""),"Missing Date",IF(P122&gt;=0,"Active Term",IF(R122&gt;=0,"Survival Window","Fully Expired"))))</f>
        <v/>
      </c>
      <c r="U122" s="4">
        <f>IF(OR(T122="",T122="Missing Date"),T122,IF(O122="Complete","Complete",IF(S122&lt;0,"Return/Destroy Overdue",IF(AND(T122="Fully Expired",S122=""),"Expired",IF(AND(T122="Active Term",Q122&lt;=30),"Notice Due",IF(AND(R122&gt;=0,R122&lt;=60),"Survival Ending Soon",IF(OR(AND(P122&gt;=0,P122&lt;=60),S122&lt;=30),"Due Soon","OK")))))))</f>
        <v/>
      </c>
    </row>
    <row r="123">
      <c r="H123" s="6">
        <f>IF(OR(F123="",G123=""),"",EDATE(F123,G123))</f>
        <v/>
      </c>
      <c r="J123" s="6">
        <f>IF(OR(H123="",I123=""),"",H123-I123)</f>
        <v/>
      </c>
      <c r="L123" s="6">
        <f>IF(OR(H123="",K123=""),"",EDATE(H123,K123))</f>
        <v/>
      </c>
      <c r="P123" s="4">
        <f>IF(H123="","",H123-TODAY())</f>
        <v/>
      </c>
      <c r="Q123" s="4">
        <f>IF(J123="","",J123-TODAY())</f>
        <v/>
      </c>
      <c r="R123" s="4">
        <f>IF(L123="","",L123-TODAY())</f>
        <v/>
      </c>
      <c r="S123" s="4">
        <f>IF(OR(M123="",N123&lt;&gt;""),"",M123-TODAY())</f>
        <v/>
      </c>
      <c r="T123" s="4">
        <f>IF(B123="","",IF(OR(F123="",G123="",K123=""),"Missing Date",IF(P123&gt;=0,"Active Term",IF(R123&gt;=0,"Survival Window","Fully Expired"))))</f>
        <v/>
      </c>
      <c r="U123" s="4">
        <f>IF(OR(T123="",T123="Missing Date"),T123,IF(O123="Complete","Complete",IF(S123&lt;0,"Return/Destroy Overdue",IF(AND(T123="Fully Expired",S123=""),"Expired",IF(AND(T123="Active Term",Q123&lt;=30),"Notice Due",IF(AND(R123&gt;=0,R123&lt;=60),"Survival Ending Soon",IF(OR(AND(P123&gt;=0,P123&lt;=60),S123&lt;=30),"Due Soon","OK")))))))</f>
        <v/>
      </c>
    </row>
    <row r="124">
      <c r="H124" s="6">
        <f>IF(OR(F124="",G124=""),"",EDATE(F124,G124))</f>
        <v/>
      </c>
      <c r="J124" s="6">
        <f>IF(OR(H124="",I124=""),"",H124-I124)</f>
        <v/>
      </c>
      <c r="L124" s="6">
        <f>IF(OR(H124="",K124=""),"",EDATE(H124,K124))</f>
        <v/>
      </c>
      <c r="P124" s="4">
        <f>IF(H124="","",H124-TODAY())</f>
        <v/>
      </c>
      <c r="Q124" s="4">
        <f>IF(J124="","",J124-TODAY())</f>
        <v/>
      </c>
      <c r="R124" s="4">
        <f>IF(L124="","",L124-TODAY())</f>
        <v/>
      </c>
      <c r="S124" s="4">
        <f>IF(OR(M124="",N124&lt;&gt;""),"",M124-TODAY())</f>
        <v/>
      </c>
      <c r="T124" s="4">
        <f>IF(B124="","",IF(OR(F124="",G124="",K124=""),"Missing Date",IF(P124&gt;=0,"Active Term",IF(R124&gt;=0,"Survival Window","Fully Expired"))))</f>
        <v/>
      </c>
      <c r="U124" s="4">
        <f>IF(OR(T124="",T124="Missing Date"),T124,IF(O124="Complete","Complete",IF(S124&lt;0,"Return/Destroy Overdue",IF(AND(T124="Fully Expired",S124=""),"Expired",IF(AND(T124="Active Term",Q124&lt;=30),"Notice Due",IF(AND(R124&gt;=0,R124&lt;=60),"Survival Ending Soon",IF(OR(AND(P124&gt;=0,P124&lt;=60),S124&lt;=30),"Due Soon","OK")))))))</f>
        <v/>
      </c>
    </row>
    <row r="125">
      <c r="H125" s="6">
        <f>IF(OR(F125="",G125=""),"",EDATE(F125,G125))</f>
        <v/>
      </c>
      <c r="J125" s="6">
        <f>IF(OR(H125="",I125=""),"",H125-I125)</f>
        <v/>
      </c>
      <c r="L125" s="6">
        <f>IF(OR(H125="",K125=""),"",EDATE(H125,K125))</f>
        <v/>
      </c>
      <c r="P125" s="4">
        <f>IF(H125="","",H125-TODAY())</f>
        <v/>
      </c>
      <c r="Q125" s="4">
        <f>IF(J125="","",J125-TODAY())</f>
        <v/>
      </c>
      <c r="R125" s="4">
        <f>IF(L125="","",L125-TODAY())</f>
        <v/>
      </c>
      <c r="S125" s="4">
        <f>IF(OR(M125="",N125&lt;&gt;""),"",M125-TODAY())</f>
        <v/>
      </c>
      <c r="T125" s="4">
        <f>IF(B125="","",IF(OR(F125="",G125="",K125=""),"Missing Date",IF(P125&gt;=0,"Active Term",IF(R125&gt;=0,"Survival Window","Fully Expired"))))</f>
        <v/>
      </c>
      <c r="U125" s="4">
        <f>IF(OR(T125="",T125="Missing Date"),T125,IF(O125="Complete","Complete",IF(S125&lt;0,"Return/Destroy Overdue",IF(AND(T125="Fully Expired",S125=""),"Expired",IF(AND(T125="Active Term",Q125&lt;=30),"Notice Due",IF(AND(R125&gt;=0,R125&lt;=60),"Survival Ending Soon",IF(OR(AND(P125&gt;=0,P125&lt;=60),S125&lt;=30),"Due Soon","OK")))))))</f>
        <v/>
      </c>
    </row>
    <row r="126">
      <c r="H126" s="6">
        <f>IF(OR(F126="",G126=""),"",EDATE(F126,G126))</f>
        <v/>
      </c>
      <c r="J126" s="6">
        <f>IF(OR(H126="",I126=""),"",H126-I126)</f>
        <v/>
      </c>
      <c r="L126" s="6">
        <f>IF(OR(H126="",K126=""),"",EDATE(H126,K126))</f>
        <v/>
      </c>
      <c r="P126" s="4">
        <f>IF(H126="","",H126-TODAY())</f>
        <v/>
      </c>
      <c r="Q126" s="4">
        <f>IF(J126="","",J126-TODAY())</f>
        <v/>
      </c>
      <c r="R126" s="4">
        <f>IF(L126="","",L126-TODAY())</f>
        <v/>
      </c>
      <c r="S126" s="4">
        <f>IF(OR(M126="",N126&lt;&gt;""),"",M126-TODAY())</f>
        <v/>
      </c>
      <c r="T126" s="4">
        <f>IF(B126="","",IF(OR(F126="",G126="",K126=""),"Missing Date",IF(P126&gt;=0,"Active Term",IF(R126&gt;=0,"Survival Window","Fully Expired"))))</f>
        <v/>
      </c>
      <c r="U126" s="4">
        <f>IF(OR(T126="",T126="Missing Date"),T126,IF(O126="Complete","Complete",IF(S126&lt;0,"Return/Destroy Overdue",IF(AND(T126="Fully Expired",S126=""),"Expired",IF(AND(T126="Active Term",Q126&lt;=30),"Notice Due",IF(AND(R126&gt;=0,R126&lt;=60),"Survival Ending Soon",IF(OR(AND(P126&gt;=0,P126&lt;=60),S126&lt;=30),"Due Soon","OK")))))))</f>
        <v/>
      </c>
    </row>
    <row r="127">
      <c r="H127" s="6">
        <f>IF(OR(F127="",G127=""),"",EDATE(F127,G127))</f>
        <v/>
      </c>
      <c r="J127" s="6">
        <f>IF(OR(H127="",I127=""),"",H127-I127)</f>
        <v/>
      </c>
      <c r="L127" s="6">
        <f>IF(OR(H127="",K127=""),"",EDATE(H127,K127))</f>
        <v/>
      </c>
      <c r="P127" s="4">
        <f>IF(H127="","",H127-TODAY())</f>
        <v/>
      </c>
      <c r="Q127" s="4">
        <f>IF(J127="","",J127-TODAY())</f>
        <v/>
      </c>
      <c r="R127" s="4">
        <f>IF(L127="","",L127-TODAY())</f>
        <v/>
      </c>
      <c r="S127" s="4">
        <f>IF(OR(M127="",N127&lt;&gt;""),"",M127-TODAY())</f>
        <v/>
      </c>
      <c r="T127" s="4">
        <f>IF(B127="","",IF(OR(F127="",G127="",K127=""),"Missing Date",IF(P127&gt;=0,"Active Term",IF(R127&gt;=0,"Survival Window","Fully Expired"))))</f>
        <v/>
      </c>
      <c r="U127" s="4">
        <f>IF(OR(T127="",T127="Missing Date"),T127,IF(O127="Complete","Complete",IF(S127&lt;0,"Return/Destroy Overdue",IF(AND(T127="Fully Expired",S127=""),"Expired",IF(AND(T127="Active Term",Q127&lt;=30),"Notice Due",IF(AND(R127&gt;=0,R127&lt;=60),"Survival Ending Soon",IF(OR(AND(P127&gt;=0,P127&lt;=60),S127&lt;=30),"Due Soon","OK")))))))</f>
        <v/>
      </c>
    </row>
    <row r="128">
      <c r="H128" s="6">
        <f>IF(OR(F128="",G128=""),"",EDATE(F128,G128))</f>
        <v/>
      </c>
      <c r="J128" s="6">
        <f>IF(OR(H128="",I128=""),"",H128-I128)</f>
        <v/>
      </c>
      <c r="L128" s="6">
        <f>IF(OR(H128="",K128=""),"",EDATE(H128,K128))</f>
        <v/>
      </c>
      <c r="P128" s="4">
        <f>IF(H128="","",H128-TODAY())</f>
        <v/>
      </c>
      <c r="Q128" s="4">
        <f>IF(J128="","",J128-TODAY())</f>
        <v/>
      </c>
      <c r="R128" s="4">
        <f>IF(L128="","",L128-TODAY())</f>
        <v/>
      </c>
      <c r="S128" s="4">
        <f>IF(OR(M128="",N128&lt;&gt;""),"",M128-TODAY())</f>
        <v/>
      </c>
      <c r="T128" s="4">
        <f>IF(B128="","",IF(OR(F128="",G128="",K128=""),"Missing Date",IF(P128&gt;=0,"Active Term",IF(R128&gt;=0,"Survival Window","Fully Expired"))))</f>
        <v/>
      </c>
      <c r="U128" s="4">
        <f>IF(OR(T128="",T128="Missing Date"),T128,IF(O128="Complete","Complete",IF(S128&lt;0,"Return/Destroy Overdue",IF(AND(T128="Fully Expired",S128=""),"Expired",IF(AND(T128="Active Term",Q128&lt;=30),"Notice Due",IF(AND(R128&gt;=0,R128&lt;=60),"Survival Ending Soon",IF(OR(AND(P128&gt;=0,P128&lt;=60),S128&lt;=30),"Due Soon","OK")))))))</f>
        <v/>
      </c>
    </row>
    <row r="129">
      <c r="H129" s="6">
        <f>IF(OR(F129="",G129=""),"",EDATE(F129,G129))</f>
        <v/>
      </c>
      <c r="J129" s="6">
        <f>IF(OR(H129="",I129=""),"",H129-I129)</f>
        <v/>
      </c>
      <c r="L129" s="6">
        <f>IF(OR(H129="",K129=""),"",EDATE(H129,K129))</f>
        <v/>
      </c>
      <c r="P129" s="4">
        <f>IF(H129="","",H129-TODAY())</f>
        <v/>
      </c>
      <c r="Q129" s="4">
        <f>IF(J129="","",J129-TODAY())</f>
        <v/>
      </c>
      <c r="R129" s="4">
        <f>IF(L129="","",L129-TODAY())</f>
        <v/>
      </c>
      <c r="S129" s="4">
        <f>IF(OR(M129="",N129&lt;&gt;""),"",M129-TODAY())</f>
        <v/>
      </c>
      <c r="T129" s="4">
        <f>IF(B129="","",IF(OR(F129="",G129="",K129=""),"Missing Date",IF(P129&gt;=0,"Active Term",IF(R129&gt;=0,"Survival Window","Fully Expired"))))</f>
        <v/>
      </c>
      <c r="U129" s="4">
        <f>IF(OR(T129="",T129="Missing Date"),T129,IF(O129="Complete","Complete",IF(S129&lt;0,"Return/Destroy Overdue",IF(AND(T129="Fully Expired",S129=""),"Expired",IF(AND(T129="Active Term",Q129&lt;=30),"Notice Due",IF(AND(R129&gt;=0,R129&lt;=60),"Survival Ending Soon",IF(OR(AND(P129&gt;=0,P129&lt;=60),S129&lt;=30),"Due Soon","OK")))))))</f>
        <v/>
      </c>
    </row>
    <row r="130">
      <c r="H130" s="6">
        <f>IF(OR(F130="",G130=""),"",EDATE(F130,G130))</f>
        <v/>
      </c>
      <c r="J130" s="6">
        <f>IF(OR(H130="",I130=""),"",H130-I130)</f>
        <v/>
      </c>
      <c r="L130" s="6">
        <f>IF(OR(H130="",K130=""),"",EDATE(H130,K130))</f>
        <v/>
      </c>
      <c r="P130" s="4">
        <f>IF(H130="","",H130-TODAY())</f>
        <v/>
      </c>
      <c r="Q130" s="4">
        <f>IF(J130="","",J130-TODAY())</f>
        <v/>
      </c>
      <c r="R130" s="4">
        <f>IF(L130="","",L130-TODAY())</f>
        <v/>
      </c>
      <c r="S130" s="4">
        <f>IF(OR(M130="",N130&lt;&gt;""),"",M130-TODAY())</f>
        <v/>
      </c>
      <c r="T130" s="4">
        <f>IF(B130="","",IF(OR(F130="",G130="",K130=""),"Missing Date",IF(P130&gt;=0,"Active Term",IF(R130&gt;=0,"Survival Window","Fully Expired"))))</f>
        <v/>
      </c>
      <c r="U130" s="4">
        <f>IF(OR(T130="",T130="Missing Date"),T130,IF(O130="Complete","Complete",IF(S130&lt;0,"Return/Destroy Overdue",IF(AND(T130="Fully Expired",S130=""),"Expired",IF(AND(T130="Active Term",Q130&lt;=30),"Notice Due",IF(AND(R130&gt;=0,R130&lt;=60),"Survival Ending Soon",IF(OR(AND(P130&gt;=0,P130&lt;=60),S130&lt;=30),"Due Soon","OK")))))))</f>
        <v/>
      </c>
    </row>
    <row r="131">
      <c r="H131" s="6">
        <f>IF(OR(F131="",G131=""),"",EDATE(F131,G131))</f>
        <v/>
      </c>
      <c r="J131" s="6">
        <f>IF(OR(H131="",I131=""),"",H131-I131)</f>
        <v/>
      </c>
      <c r="L131" s="6">
        <f>IF(OR(H131="",K131=""),"",EDATE(H131,K131))</f>
        <v/>
      </c>
      <c r="P131" s="4">
        <f>IF(H131="","",H131-TODAY())</f>
        <v/>
      </c>
      <c r="Q131" s="4">
        <f>IF(J131="","",J131-TODAY())</f>
        <v/>
      </c>
      <c r="R131" s="4">
        <f>IF(L131="","",L131-TODAY())</f>
        <v/>
      </c>
      <c r="S131" s="4">
        <f>IF(OR(M131="",N131&lt;&gt;""),"",M131-TODAY())</f>
        <v/>
      </c>
      <c r="T131" s="4">
        <f>IF(B131="","",IF(OR(F131="",G131="",K131=""),"Missing Date",IF(P131&gt;=0,"Active Term",IF(R131&gt;=0,"Survival Window","Fully Expired"))))</f>
        <v/>
      </c>
      <c r="U131" s="4">
        <f>IF(OR(T131="",T131="Missing Date"),T131,IF(O131="Complete","Complete",IF(S131&lt;0,"Return/Destroy Overdue",IF(AND(T131="Fully Expired",S131=""),"Expired",IF(AND(T131="Active Term",Q131&lt;=30),"Notice Due",IF(AND(R131&gt;=0,R131&lt;=60),"Survival Ending Soon",IF(OR(AND(P131&gt;=0,P131&lt;=60),S131&lt;=30),"Due Soon","OK")))))))</f>
        <v/>
      </c>
    </row>
    <row r="132">
      <c r="H132" s="6">
        <f>IF(OR(F132="",G132=""),"",EDATE(F132,G132))</f>
        <v/>
      </c>
      <c r="J132" s="6">
        <f>IF(OR(H132="",I132=""),"",H132-I132)</f>
        <v/>
      </c>
      <c r="L132" s="6">
        <f>IF(OR(H132="",K132=""),"",EDATE(H132,K132))</f>
        <v/>
      </c>
      <c r="P132" s="4">
        <f>IF(H132="","",H132-TODAY())</f>
        <v/>
      </c>
      <c r="Q132" s="4">
        <f>IF(J132="","",J132-TODAY())</f>
        <v/>
      </c>
      <c r="R132" s="4">
        <f>IF(L132="","",L132-TODAY())</f>
        <v/>
      </c>
      <c r="S132" s="4">
        <f>IF(OR(M132="",N132&lt;&gt;""),"",M132-TODAY())</f>
        <v/>
      </c>
      <c r="T132" s="4">
        <f>IF(B132="","",IF(OR(F132="",G132="",K132=""),"Missing Date",IF(P132&gt;=0,"Active Term",IF(R132&gt;=0,"Survival Window","Fully Expired"))))</f>
        <v/>
      </c>
      <c r="U132" s="4">
        <f>IF(OR(T132="",T132="Missing Date"),T132,IF(O132="Complete","Complete",IF(S132&lt;0,"Return/Destroy Overdue",IF(AND(T132="Fully Expired",S132=""),"Expired",IF(AND(T132="Active Term",Q132&lt;=30),"Notice Due",IF(AND(R132&gt;=0,R132&lt;=60),"Survival Ending Soon",IF(OR(AND(P132&gt;=0,P132&lt;=60),S132&lt;=30),"Due Soon","OK")))))))</f>
        <v/>
      </c>
    </row>
    <row r="133">
      <c r="H133" s="6">
        <f>IF(OR(F133="",G133=""),"",EDATE(F133,G133))</f>
        <v/>
      </c>
      <c r="J133" s="6">
        <f>IF(OR(H133="",I133=""),"",H133-I133)</f>
        <v/>
      </c>
      <c r="L133" s="6">
        <f>IF(OR(H133="",K133=""),"",EDATE(H133,K133))</f>
        <v/>
      </c>
      <c r="P133" s="4">
        <f>IF(H133="","",H133-TODAY())</f>
        <v/>
      </c>
      <c r="Q133" s="4">
        <f>IF(J133="","",J133-TODAY())</f>
        <v/>
      </c>
      <c r="R133" s="4">
        <f>IF(L133="","",L133-TODAY())</f>
        <v/>
      </c>
      <c r="S133" s="4">
        <f>IF(OR(M133="",N133&lt;&gt;""),"",M133-TODAY())</f>
        <v/>
      </c>
      <c r="T133" s="4">
        <f>IF(B133="","",IF(OR(F133="",G133="",K133=""),"Missing Date",IF(P133&gt;=0,"Active Term",IF(R133&gt;=0,"Survival Window","Fully Expired"))))</f>
        <v/>
      </c>
      <c r="U133" s="4">
        <f>IF(OR(T133="",T133="Missing Date"),T133,IF(O133="Complete","Complete",IF(S133&lt;0,"Return/Destroy Overdue",IF(AND(T133="Fully Expired",S133=""),"Expired",IF(AND(T133="Active Term",Q133&lt;=30),"Notice Due",IF(AND(R133&gt;=0,R133&lt;=60),"Survival Ending Soon",IF(OR(AND(P133&gt;=0,P133&lt;=60),S133&lt;=30),"Due Soon","OK")))))))</f>
        <v/>
      </c>
    </row>
    <row r="134">
      <c r="H134" s="6">
        <f>IF(OR(F134="",G134=""),"",EDATE(F134,G134))</f>
        <v/>
      </c>
      <c r="J134" s="6">
        <f>IF(OR(H134="",I134=""),"",H134-I134)</f>
        <v/>
      </c>
      <c r="L134" s="6">
        <f>IF(OR(H134="",K134=""),"",EDATE(H134,K134))</f>
        <v/>
      </c>
      <c r="P134" s="4">
        <f>IF(H134="","",H134-TODAY())</f>
        <v/>
      </c>
      <c r="Q134" s="4">
        <f>IF(J134="","",J134-TODAY())</f>
        <v/>
      </c>
      <c r="R134" s="4">
        <f>IF(L134="","",L134-TODAY())</f>
        <v/>
      </c>
      <c r="S134" s="4">
        <f>IF(OR(M134="",N134&lt;&gt;""),"",M134-TODAY())</f>
        <v/>
      </c>
      <c r="T134" s="4">
        <f>IF(B134="","",IF(OR(F134="",G134="",K134=""),"Missing Date",IF(P134&gt;=0,"Active Term",IF(R134&gt;=0,"Survival Window","Fully Expired"))))</f>
        <v/>
      </c>
      <c r="U134" s="4">
        <f>IF(OR(T134="",T134="Missing Date"),T134,IF(O134="Complete","Complete",IF(S134&lt;0,"Return/Destroy Overdue",IF(AND(T134="Fully Expired",S134=""),"Expired",IF(AND(T134="Active Term",Q134&lt;=30),"Notice Due",IF(AND(R134&gt;=0,R134&lt;=60),"Survival Ending Soon",IF(OR(AND(P134&gt;=0,P134&lt;=60),S134&lt;=30),"Due Soon","OK")))))))</f>
        <v/>
      </c>
    </row>
    <row r="135">
      <c r="H135" s="6">
        <f>IF(OR(F135="",G135=""),"",EDATE(F135,G135))</f>
        <v/>
      </c>
      <c r="J135" s="6">
        <f>IF(OR(H135="",I135=""),"",H135-I135)</f>
        <v/>
      </c>
      <c r="L135" s="6">
        <f>IF(OR(H135="",K135=""),"",EDATE(H135,K135))</f>
        <v/>
      </c>
      <c r="P135" s="4">
        <f>IF(H135="","",H135-TODAY())</f>
        <v/>
      </c>
      <c r="Q135" s="4">
        <f>IF(J135="","",J135-TODAY())</f>
        <v/>
      </c>
      <c r="R135" s="4">
        <f>IF(L135="","",L135-TODAY())</f>
        <v/>
      </c>
      <c r="S135" s="4">
        <f>IF(OR(M135="",N135&lt;&gt;""),"",M135-TODAY())</f>
        <v/>
      </c>
      <c r="T135" s="4">
        <f>IF(B135="","",IF(OR(F135="",G135="",K135=""),"Missing Date",IF(P135&gt;=0,"Active Term",IF(R135&gt;=0,"Survival Window","Fully Expired"))))</f>
        <v/>
      </c>
      <c r="U135" s="4">
        <f>IF(OR(T135="",T135="Missing Date"),T135,IF(O135="Complete","Complete",IF(S135&lt;0,"Return/Destroy Overdue",IF(AND(T135="Fully Expired",S135=""),"Expired",IF(AND(T135="Active Term",Q135&lt;=30),"Notice Due",IF(AND(R135&gt;=0,R135&lt;=60),"Survival Ending Soon",IF(OR(AND(P135&gt;=0,P135&lt;=60),S135&lt;=30),"Due Soon","OK")))))))</f>
        <v/>
      </c>
    </row>
    <row r="136">
      <c r="H136" s="6">
        <f>IF(OR(F136="",G136=""),"",EDATE(F136,G136))</f>
        <v/>
      </c>
      <c r="J136" s="6">
        <f>IF(OR(H136="",I136=""),"",H136-I136)</f>
        <v/>
      </c>
      <c r="L136" s="6">
        <f>IF(OR(H136="",K136=""),"",EDATE(H136,K136))</f>
        <v/>
      </c>
      <c r="P136" s="4">
        <f>IF(H136="","",H136-TODAY())</f>
        <v/>
      </c>
      <c r="Q136" s="4">
        <f>IF(J136="","",J136-TODAY())</f>
        <v/>
      </c>
      <c r="R136" s="4">
        <f>IF(L136="","",L136-TODAY())</f>
        <v/>
      </c>
      <c r="S136" s="4">
        <f>IF(OR(M136="",N136&lt;&gt;""),"",M136-TODAY())</f>
        <v/>
      </c>
      <c r="T136" s="4">
        <f>IF(B136="","",IF(OR(F136="",G136="",K136=""),"Missing Date",IF(P136&gt;=0,"Active Term",IF(R136&gt;=0,"Survival Window","Fully Expired"))))</f>
        <v/>
      </c>
      <c r="U136" s="4">
        <f>IF(OR(T136="",T136="Missing Date"),T136,IF(O136="Complete","Complete",IF(S136&lt;0,"Return/Destroy Overdue",IF(AND(T136="Fully Expired",S136=""),"Expired",IF(AND(T136="Active Term",Q136&lt;=30),"Notice Due",IF(AND(R136&gt;=0,R136&lt;=60),"Survival Ending Soon",IF(OR(AND(P136&gt;=0,P136&lt;=60),S136&lt;=30),"Due Soon","OK")))))))</f>
        <v/>
      </c>
    </row>
    <row r="137">
      <c r="H137" s="6">
        <f>IF(OR(F137="",G137=""),"",EDATE(F137,G137))</f>
        <v/>
      </c>
      <c r="J137" s="6">
        <f>IF(OR(H137="",I137=""),"",H137-I137)</f>
        <v/>
      </c>
      <c r="L137" s="6">
        <f>IF(OR(H137="",K137=""),"",EDATE(H137,K137))</f>
        <v/>
      </c>
      <c r="P137" s="4">
        <f>IF(H137="","",H137-TODAY())</f>
        <v/>
      </c>
      <c r="Q137" s="4">
        <f>IF(J137="","",J137-TODAY())</f>
        <v/>
      </c>
      <c r="R137" s="4">
        <f>IF(L137="","",L137-TODAY())</f>
        <v/>
      </c>
      <c r="S137" s="4">
        <f>IF(OR(M137="",N137&lt;&gt;""),"",M137-TODAY())</f>
        <v/>
      </c>
      <c r="T137" s="4">
        <f>IF(B137="","",IF(OR(F137="",G137="",K137=""),"Missing Date",IF(P137&gt;=0,"Active Term",IF(R137&gt;=0,"Survival Window","Fully Expired"))))</f>
        <v/>
      </c>
      <c r="U137" s="4">
        <f>IF(OR(T137="",T137="Missing Date"),T137,IF(O137="Complete","Complete",IF(S137&lt;0,"Return/Destroy Overdue",IF(AND(T137="Fully Expired",S137=""),"Expired",IF(AND(T137="Active Term",Q137&lt;=30),"Notice Due",IF(AND(R137&gt;=0,R137&lt;=60),"Survival Ending Soon",IF(OR(AND(P137&gt;=0,P137&lt;=60),S137&lt;=30),"Due Soon","OK")))))))</f>
        <v/>
      </c>
    </row>
    <row r="138">
      <c r="H138" s="6">
        <f>IF(OR(F138="",G138=""),"",EDATE(F138,G138))</f>
        <v/>
      </c>
      <c r="J138" s="6">
        <f>IF(OR(H138="",I138=""),"",H138-I138)</f>
        <v/>
      </c>
      <c r="L138" s="6">
        <f>IF(OR(H138="",K138=""),"",EDATE(H138,K138))</f>
        <v/>
      </c>
      <c r="P138" s="4">
        <f>IF(H138="","",H138-TODAY())</f>
        <v/>
      </c>
      <c r="Q138" s="4">
        <f>IF(J138="","",J138-TODAY())</f>
        <v/>
      </c>
      <c r="R138" s="4">
        <f>IF(L138="","",L138-TODAY())</f>
        <v/>
      </c>
      <c r="S138" s="4">
        <f>IF(OR(M138="",N138&lt;&gt;""),"",M138-TODAY())</f>
        <v/>
      </c>
      <c r="T138" s="4">
        <f>IF(B138="","",IF(OR(F138="",G138="",K138=""),"Missing Date",IF(P138&gt;=0,"Active Term",IF(R138&gt;=0,"Survival Window","Fully Expired"))))</f>
        <v/>
      </c>
      <c r="U138" s="4">
        <f>IF(OR(T138="",T138="Missing Date"),T138,IF(O138="Complete","Complete",IF(S138&lt;0,"Return/Destroy Overdue",IF(AND(T138="Fully Expired",S138=""),"Expired",IF(AND(T138="Active Term",Q138&lt;=30),"Notice Due",IF(AND(R138&gt;=0,R138&lt;=60),"Survival Ending Soon",IF(OR(AND(P138&gt;=0,P138&lt;=60),S138&lt;=30),"Due Soon","OK")))))))</f>
        <v/>
      </c>
    </row>
    <row r="139">
      <c r="H139" s="6">
        <f>IF(OR(F139="",G139=""),"",EDATE(F139,G139))</f>
        <v/>
      </c>
      <c r="J139" s="6">
        <f>IF(OR(H139="",I139=""),"",H139-I139)</f>
        <v/>
      </c>
      <c r="L139" s="6">
        <f>IF(OR(H139="",K139=""),"",EDATE(H139,K139))</f>
        <v/>
      </c>
      <c r="P139" s="4">
        <f>IF(H139="","",H139-TODAY())</f>
        <v/>
      </c>
      <c r="Q139" s="4">
        <f>IF(J139="","",J139-TODAY())</f>
        <v/>
      </c>
      <c r="R139" s="4">
        <f>IF(L139="","",L139-TODAY())</f>
        <v/>
      </c>
      <c r="S139" s="4">
        <f>IF(OR(M139="",N139&lt;&gt;""),"",M139-TODAY())</f>
        <v/>
      </c>
      <c r="T139" s="4">
        <f>IF(B139="","",IF(OR(F139="",G139="",K139=""),"Missing Date",IF(P139&gt;=0,"Active Term",IF(R139&gt;=0,"Survival Window","Fully Expired"))))</f>
        <v/>
      </c>
      <c r="U139" s="4">
        <f>IF(OR(T139="",T139="Missing Date"),T139,IF(O139="Complete","Complete",IF(S139&lt;0,"Return/Destroy Overdue",IF(AND(T139="Fully Expired",S139=""),"Expired",IF(AND(T139="Active Term",Q139&lt;=30),"Notice Due",IF(AND(R139&gt;=0,R139&lt;=60),"Survival Ending Soon",IF(OR(AND(P139&gt;=0,P139&lt;=60),S139&lt;=30),"Due Soon","OK")))))))</f>
        <v/>
      </c>
    </row>
    <row r="140">
      <c r="H140" s="6">
        <f>IF(OR(F140="",G140=""),"",EDATE(F140,G140))</f>
        <v/>
      </c>
      <c r="J140" s="6">
        <f>IF(OR(H140="",I140=""),"",H140-I140)</f>
        <v/>
      </c>
      <c r="L140" s="6">
        <f>IF(OR(H140="",K140=""),"",EDATE(H140,K140))</f>
        <v/>
      </c>
      <c r="P140" s="4">
        <f>IF(H140="","",H140-TODAY())</f>
        <v/>
      </c>
      <c r="Q140" s="4">
        <f>IF(J140="","",J140-TODAY())</f>
        <v/>
      </c>
      <c r="R140" s="4">
        <f>IF(L140="","",L140-TODAY())</f>
        <v/>
      </c>
      <c r="S140" s="4">
        <f>IF(OR(M140="",N140&lt;&gt;""),"",M140-TODAY())</f>
        <v/>
      </c>
      <c r="T140" s="4">
        <f>IF(B140="","",IF(OR(F140="",G140="",K140=""),"Missing Date",IF(P140&gt;=0,"Active Term",IF(R140&gt;=0,"Survival Window","Fully Expired"))))</f>
        <v/>
      </c>
      <c r="U140" s="4">
        <f>IF(OR(T140="",T140="Missing Date"),T140,IF(O140="Complete","Complete",IF(S140&lt;0,"Return/Destroy Overdue",IF(AND(T140="Fully Expired",S140=""),"Expired",IF(AND(T140="Active Term",Q140&lt;=30),"Notice Due",IF(AND(R140&gt;=0,R140&lt;=60),"Survival Ending Soon",IF(OR(AND(P140&gt;=0,P140&lt;=60),S140&lt;=30),"Due Soon","OK")))))))</f>
        <v/>
      </c>
    </row>
    <row r="141">
      <c r="H141" s="6">
        <f>IF(OR(F141="",G141=""),"",EDATE(F141,G141))</f>
        <v/>
      </c>
      <c r="J141" s="6">
        <f>IF(OR(H141="",I141=""),"",H141-I141)</f>
        <v/>
      </c>
      <c r="L141" s="6">
        <f>IF(OR(H141="",K141=""),"",EDATE(H141,K141))</f>
        <v/>
      </c>
      <c r="P141" s="4">
        <f>IF(H141="","",H141-TODAY())</f>
        <v/>
      </c>
      <c r="Q141" s="4">
        <f>IF(J141="","",J141-TODAY())</f>
        <v/>
      </c>
      <c r="R141" s="4">
        <f>IF(L141="","",L141-TODAY())</f>
        <v/>
      </c>
      <c r="S141" s="4">
        <f>IF(OR(M141="",N141&lt;&gt;""),"",M141-TODAY())</f>
        <v/>
      </c>
      <c r="T141" s="4">
        <f>IF(B141="","",IF(OR(F141="",G141="",K141=""),"Missing Date",IF(P141&gt;=0,"Active Term",IF(R141&gt;=0,"Survival Window","Fully Expired"))))</f>
        <v/>
      </c>
      <c r="U141" s="4">
        <f>IF(OR(T141="",T141="Missing Date"),T141,IF(O141="Complete","Complete",IF(S141&lt;0,"Return/Destroy Overdue",IF(AND(T141="Fully Expired",S141=""),"Expired",IF(AND(T141="Active Term",Q141&lt;=30),"Notice Due",IF(AND(R141&gt;=0,R141&lt;=60),"Survival Ending Soon",IF(OR(AND(P141&gt;=0,P141&lt;=60),S141&lt;=30),"Due Soon","OK")))))))</f>
        <v/>
      </c>
    </row>
    <row r="142">
      <c r="H142" s="6">
        <f>IF(OR(F142="",G142=""),"",EDATE(F142,G142))</f>
        <v/>
      </c>
      <c r="J142" s="6">
        <f>IF(OR(H142="",I142=""),"",H142-I142)</f>
        <v/>
      </c>
      <c r="L142" s="6">
        <f>IF(OR(H142="",K142=""),"",EDATE(H142,K142))</f>
        <v/>
      </c>
      <c r="P142" s="4">
        <f>IF(H142="","",H142-TODAY())</f>
        <v/>
      </c>
      <c r="Q142" s="4">
        <f>IF(J142="","",J142-TODAY())</f>
        <v/>
      </c>
      <c r="R142" s="4">
        <f>IF(L142="","",L142-TODAY())</f>
        <v/>
      </c>
      <c r="S142" s="4">
        <f>IF(OR(M142="",N142&lt;&gt;""),"",M142-TODAY())</f>
        <v/>
      </c>
      <c r="T142" s="4">
        <f>IF(B142="","",IF(OR(F142="",G142="",K142=""),"Missing Date",IF(P142&gt;=0,"Active Term",IF(R142&gt;=0,"Survival Window","Fully Expired"))))</f>
        <v/>
      </c>
      <c r="U142" s="4">
        <f>IF(OR(T142="",T142="Missing Date"),T142,IF(O142="Complete","Complete",IF(S142&lt;0,"Return/Destroy Overdue",IF(AND(T142="Fully Expired",S142=""),"Expired",IF(AND(T142="Active Term",Q142&lt;=30),"Notice Due",IF(AND(R142&gt;=0,R142&lt;=60),"Survival Ending Soon",IF(OR(AND(P142&gt;=0,P142&lt;=60),S142&lt;=30),"Due Soon","OK")))))))</f>
        <v/>
      </c>
    </row>
    <row r="143">
      <c r="H143" s="6">
        <f>IF(OR(F143="",G143=""),"",EDATE(F143,G143))</f>
        <v/>
      </c>
      <c r="J143" s="6">
        <f>IF(OR(H143="",I143=""),"",H143-I143)</f>
        <v/>
      </c>
      <c r="L143" s="6">
        <f>IF(OR(H143="",K143=""),"",EDATE(H143,K143))</f>
        <v/>
      </c>
      <c r="P143" s="4">
        <f>IF(H143="","",H143-TODAY())</f>
        <v/>
      </c>
      <c r="Q143" s="4">
        <f>IF(J143="","",J143-TODAY())</f>
        <v/>
      </c>
      <c r="R143" s="4">
        <f>IF(L143="","",L143-TODAY())</f>
        <v/>
      </c>
      <c r="S143" s="4">
        <f>IF(OR(M143="",N143&lt;&gt;""),"",M143-TODAY())</f>
        <v/>
      </c>
      <c r="T143" s="4">
        <f>IF(B143="","",IF(OR(F143="",G143="",K143=""),"Missing Date",IF(P143&gt;=0,"Active Term",IF(R143&gt;=0,"Survival Window","Fully Expired"))))</f>
        <v/>
      </c>
      <c r="U143" s="4">
        <f>IF(OR(T143="",T143="Missing Date"),T143,IF(O143="Complete","Complete",IF(S143&lt;0,"Return/Destroy Overdue",IF(AND(T143="Fully Expired",S143=""),"Expired",IF(AND(T143="Active Term",Q143&lt;=30),"Notice Due",IF(AND(R143&gt;=0,R143&lt;=60),"Survival Ending Soon",IF(OR(AND(P143&gt;=0,P143&lt;=60),S143&lt;=30),"Due Soon","OK")))))))</f>
        <v/>
      </c>
    </row>
    <row r="144">
      <c r="H144" s="6">
        <f>IF(OR(F144="",G144=""),"",EDATE(F144,G144))</f>
        <v/>
      </c>
      <c r="J144" s="6">
        <f>IF(OR(H144="",I144=""),"",H144-I144)</f>
        <v/>
      </c>
      <c r="L144" s="6">
        <f>IF(OR(H144="",K144=""),"",EDATE(H144,K144))</f>
        <v/>
      </c>
      <c r="P144" s="4">
        <f>IF(H144="","",H144-TODAY())</f>
        <v/>
      </c>
      <c r="Q144" s="4">
        <f>IF(J144="","",J144-TODAY())</f>
        <v/>
      </c>
      <c r="R144" s="4">
        <f>IF(L144="","",L144-TODAY())</f>
        <v/>
      </c>
      <c r="S144" s="4">
        <f>IF(OR(M144="",N144&lt;&gt;""),"",M144-TODAY())</f>
        <v/>
      </c>
      <c r="T144" s="4">
        <f>IF(B144="","",IF(OR(F144="",G144="",K144=""),"Missing Date",IF(P144&gt;=0,"Active Term",IF(R144&gt;=0,"Survival Window","Fully Expired"))))</f>
        <v/>
      </c>
      <c r="U144" s="4">
        <f>IF(OR(T144="",T144="Missing Date"),T144,IF(O144="Complete","Complete",IF(S144&lt;0,"Return/Destroy Overdue",IF(AND(T144="Fully Expired",S144=""),"Expired",IF(AND(T144="Active Term",Q144&lt;=30),"Notice Due",IF(AND(R144&gt;=0,R144&lt;=60),"Survival Ending Soon",IF(OR(AND(P144&gt;=0,P144&lt;=60),S144&lt;=30),"Due Soon","OK")))))))</f>
        <v/>
      </c>
    </row>
    <row r="145">
      <c r="H145" s="6">
        <f>IF(OR(F145="",G145=""),"",EDATE(F145,G145))</f>
        <v/>
      </c>
      <c r="J145" s="6">
        <f>IF(OR(H145="",I145=""),"",H145-I145)</f>
        <v/>
      </c>
      <c r="L145" s="6">
        <f>IF(OR(H145="",K145=""),"",EDATE(H145,K145))</f>
        <v/>
      </c>
      <c r="P145" s="4">
        <f>IF(H145="","",H145-TODAY())</f>
        <v/>
      </c>
      <c r="Q145" s="4">
        <f>IF(J145="","",J145-TODAY())</f>
        <v/>
      </c>
      <c r="R145" s="4">
        <f>IF(L145="","",L145-TODAY())</f>
        <v/>
      </c>
      <c r="S145" s="4">
        <f>IF(OR(M145="",N145&lt;&gt;""),"",M145-TODAY())</f>
        <v/>
      </c>
      <c r="T145" s="4">
        <f>IF(B145="","",IF(OR(F145="",G145="",K145=""),"Missing Date",IF(P145&gt;=0,"Active Term",IF(R145&gt;=0,"Survival Window","Fully Expired"))))</f>
        <v/>
      </c>
      <c r="U145" s="4">
        <f>IF(OR(T145="",T145="Missing Date"),T145,IF(O145="Complete","Complete",IF(S145&lt;0,"Return/Destroy Overdue",IF(AND(T145="Fully Expired",S145=""),"Expired",IF(AND(T145="Active Term",Q145&lt;=30),"Notice Due",IF(AND(R145&gt;=0,R145&lt;=60),"Survival Ending Soon",IF(OR(AND(P145&gt;=0,P145&lt;=60),S145&lt;=30),"Due Soon","OK")))))))</f>
        <v/>
      </c>
    </row>
    <row r="146">
      <c r="H146" s="6">
        <f>IF(OR(F146="",G146=""),"",EDATE(F146,G146))</f>
        <v/>
      </c>
      <c r="J146" s="6">
        <f>IF(OR(H146="",I146=""),"",H146-I146)</f>
        <v/>
      </c>
      <c r="L146" s="6">
        <f>IF(OR(H146="",K146=""),"",EDATE(H146,K146))</f>
        <v/>
      </c>
      <c r="P146" s="4">
        <f>IF(H146="","",H146-TODAY())</f>
        <v/>
      </c>
      <c r="Q146" s="4">
        <f>IF(J146="","",J146-TODAY())</f>
        <v/>
      </c>
      <c r="R146" s="4">
        <f>IF(L146="","",L146-TODAY())</f>
        <v/>
      </c>
      <c r="S146" s="4">
        <f>IF(OR(M146="",N146&lt;&gt;""),"",M146-TODAY())</f>
        <v/>
      </c>
      <c r="T146" s="4">
        <f>IF(B146="","",IF(OR(F146="",G146="",K146=""),"Missing Date",IF(P146&gt;=0,"Active Term",IF(R146&gt;=0,"Survival Window","Fully Expired"))))</f>
        <v/>
      </c>
      <c r="U146" s="4">
        <f>IF(OR(T146="",T146="Missing Date"),T146,IF(O146="Complete","Complete",IF(S146&lt;0,"Return/Destroy Overdue",IF(AND(T146="Fully Expired",S146=""),"Expired",IF(AND(T146="Active Term",Q146&lt;=30),"Notice Due",IF(AND(R146&gt;=0,R146&lt;=60),"Survival Ending Soon",IF(OR(AND(P146&gt;=0,P146&lt;=60),S146&lt;=30),"Due Soon","OK")))))))</f>
        <v/>
      </c>
    </row>
    <row r="147">
      <c r="H147" s="6">
        <f>IF(OR(F147="",G147=""),"",EDATE(F147,G147))</f>
        <v/>
      </c>
      <c r="J147" s="6">
        <f>IF(OR(H147="",I147=""),"",H147-I147)</f>
        <v/>
      </c>
      <c r="L147" s="6">
        <f>IF(OR(H147="",K147=""),"",EDATE(H147,K147))</f>
        <v/>
      </c>
      <c r="P147" s="4">
        <f>IF(H147="","",H147-TODAY())</f>
        <v/>
      </c>
      <c r="Q147" s="4">
        <f>IF(J147="","",J147-TODAY())</f>
        <v/>
      </c>
      <c r="R147" s="4">
        <f>IF(L147="","",L147-TODAY())</f>
        <v/>
      </c>
      <c r="S147" s="4">
        <f>IF(OR(M147="",N147&lt;&gt;""),"",M147-TODAY())</f>
        <v/>
      </c>
      <c r="T147" s="4">
        <f>IF(B147="","",IF(OR(F147="",G147="",K147=""),"Missing Date",IF(P147&gt;=0,"Active Term",IF(R147&gt;=0,"Survival Window","Fully Expired"))))</f>
        <v/>
      </c>
      <c r="U147" s="4">
        <f>IF(OR(T147="",T147="Missing Date"),T147,IF(O147="Complete","Complete",IF(S147&lt;0,"Return/Destroy Overdue",IF(AND(T147="Fully Expired",S147=""),"Expired",IF(AND(T147="Active Term",Q147&lt;=30),"Notice Due",IF(AND(R147&gt;=0,R147&lt;=60),"Survival Ending Soon",IF(OR(AND(P147&gt;=0,P147&lt;=60),S147&lt;=30),"Due Soon","OK")))))))</f>
        <v/>
      </c>
    </row>
    <row r="148">
      <c r="H148" s="6">
        <f>IF(OR(F148="",G148=""),"",EDATE(F148,G148))</f>
        <v/>
      </c>
      <c r="J148" s="6">
        <f>IF(OR(H148="",I148=""),"",H148-I148)</f>
        <v/>
      </c>
      <c r="L148" s="6">
        <f>IF(OR(H148="",K148=""),"",EDATE(H148,K148))</f>
        <v/>
      </c>
      <c r="P148" s="4">
        <f>IF(H148="","",H148-TODAY())</f>
        <v/>
      </c>
      <c r="Q148" s="4">
        <f>IF(J148="","",J148-TODAY())</f>
        <v/>
      </c>
      <c r="R148" s="4">
        <f>IF(L148="","",L148-TODAY())</f>
        <v/>
      </c>
      <c r="S148" s="4">
        <f>IF(OR(M148="",N148&lt;&gt;""),"",M148-TODAY())</f>
        <v/>
      </c>
      <c r="T148" s="4">
        <f>IF(B148="","",IF(OR(F148="",G148="",K148=""),"Missing Date",IF(P148&gt;=0,"Active Term",IF(R148&gt;=0,"Survival Window","Fully Expired"))))</f>
        <v/>
      </c>
      <c r="U148" s="4">
        <f>IF(OR(T148="",T148="Missing Date"),T148,IF(O148="Complete","Complete",IF(S148&lt;0,"Return/Destroy Overdue",IF(AND(T148="Fully Expired",S148=""),"Expired",IF(AND(T148="Active Term",Q148&lt;=30),"Notice Due",IF(AND(R148&gt;=0,R148&lt;=60),"Survival Ending Soon",IF(OR(AND(P148&gt;=0,P148&lt;=60),S148&lt;=30),"Due Soon","OK")))))))</f>
        <v/>
      </c>
    </row>
    <row r="149">
      <c r="H149" s="6">
        <f>IF(OR(F149="",G149=""),"",EDATE(F149,G149))</f>
        <v/>
      </c>
      <c r="J149" s="6">
        <f>IF(OR(H149="",I149=""),"",H149-I149)</f>
        <v/>
      </c>
      <c r="L149" s="6">
        <f>IF(OR(H149="",K149=""),"",EDATE(H149,K149))</f>
        <v/>
      </c>
      <c r="P149" s="4">
        <f>IF(H149="","",H149-TODAY())</f>
        <v/>
      </c>
      <c r="Q149" s="4">
        <f>IF(J149="","",J149-TODAY())</f>
        <v/>
      </c>
      <c r="R149" s="4">
        <f>IF(L149="","",L149-TODAY())</f>
        <v/>
      </c>
      <c r="S149" s="4">
        <f>IF(OR(M149="",N149&lt;&gt;""),"",M149-TODAY())</f>
        <v/>
      </c>
      <c r="T149" s="4">
        <f>IF(B149="","",IF(OR(F149="",G149="",K149=""),"Missing Date",IF(P149&gt;=0,"Active Term",IF(R149&gt;=0,"Survival Window","Fully Expired"))))</f>
        <v/>
      </c>
      <c r="U149" s="4">
        <f>IF(OR(T149="",T149="Missing Date"),T149,IF(O149="Complete","Complete",IF(S149&lt;0,"Return/Destroy Overdue",IF(AND(T149="Fully Expired",S149=""),"Expired",IF(AND(T149="Active Term",Q149&lt;=30),"Notice Due",IF(AND(R149&gt;=0,R149&lt;=60),"Survival Ending Soon",IF(OR(AND(P149&gt;=0,P149&lt;=60),S149&lt;=30),"Due Soon","OK")))))))</f>
        <v/>
      </c>
    </row>
    <row r="150">
      <c r="H150" s="6">
        <f>IF(OR(F150="",G150=""),"",EDATE(F150,G150))</f>
        <v/>
      </c>
      <c r="J150" s="6">
        <f>IF(OR(H150="",I150=""),"",H150-I150)</f>
        <v/>
      </c>
      <c r="L150" s="6">
        <f>IF(OR(H150="",K150=""),"",EDATE(H150,K150))</f>
        <v/>
      </c>
      <c r="P150" s="4">
        <f>IF(H150="","",H150-TODAY())</f>
        <v/>
      </c>
      <c r="Q150" s="4">
        <f>IF(J150="","",J150-TODAY())</f>
        <v/>
      </c>
      <c r="R150" s="4">
        <f>IF(L150="","",L150-TODAY())</f>
        <v/>
      </c>
      <c r="S150" s="4">
        <f>IF(OR(M150="",N150&lt;&gt;""),"",M150-TODAY())</f>
        <v/>
      </c>
      <c r="T150" s="4">
        <f>IF(B150="","",IF(OR(F150="",G150="",K150=""),"Missing Date",IF(P150&gt;=0,"Active Term",IF(R150&gt;=0,"Survival Window","Fully Expired"))))</f>
        <v/>
      </c>
      <c r="U150" s="4">
        <f>IF(OR(T150="",T150="Missing Date"),T150,IF(O150="Complete","Complete",IF(S150&lt;0,"Return/Destroy Overdue",IF(AND(T150="Fully Expired",S150=""),"Expired",IF(AND(T150="Active Term",Q150&lt;=30),"Notice Due",IF(AND(R150&gt;=0,R150&lt;=60),"Survival Ending Soon",IF(OR(AND(P150&gt;=0,P150&lt;=60),S150&lt;=30),"Due Soon","OK")))))))</f>
        <v/>
      </c>
    </row>
    <row r="151">
      <c r="H151" s="6">
        <f>IF(OR(F151="",G151=""),"",EDATE(F151,G151))</f>
        <v/>
      </c>
      <c r="J151" s="6">
        <f>IF(OR(H151="",I151=""),"",H151-I151)</f>
        <v/>
      </c>
      <c r="L151" s="6">
        <f>IF(OR(H151="",K151=""),"",EDATE(H151,K151))</f>
        <v/>
      </c>
      <c r="P151" s="4">
        <f>IF(H151="","",H151-TODAY())</f>
        <v/>
      </c>
      <c r="Q151" s="4">
        <f>IF(J151="","",J151-TODAY())</f>
        <v/>
      </c>
      <c r="R151" s="4">
        <f>IF(L151="","",L151-TODAY())</f>
        <v/>
      </c>
      <c r="S151" s="4">
        <f>IF(OR(M151="",N151&lt;&gt;""),"",M151-TODAY())</f>
        <v/>
      </c>
      <c r="T151" s="4">
        <f>IF(B151="","",IF(OR(F151="",G151="",K151=""),"Missing Date",IF(P151&gt;=0,"Active Term",IF(R151&gt;=0,"Survival Window","Fully Expired"))))</f>
        <v/>
      </c>
      <c r="U151" s="4">
        <f>IF(OR(T151="",T151="Missing Date"),T151,IF(O151="Complete","Complete",IF(S151&lt;0,"Return/Destroy Overdue",IF(AND(T151="Fully Expired",S151=""),"Expired",IF(AND(T151="Active Term",Q151&lt;=30),"Notice Due",IF(AND(R151&gt;=0,R151&lt;=60),"Survival Ending Soon",IF(OR(AND(P151&gt;=0,P151&lt;=60),S151&lt;=30),"Due Soon","OK")))))))</f>
        <v/>
      </c>
    </row>
    <row r="152">
      <c r="H152" s="6">
        <f>IF(OR(F152="",G152=""),"",EDATE(F152,G152))</f>
        <v/>
      </c>
      <c r="J152" s="6">
        <f>IF(OR(H152="",I152=""),"",H152-I152)</f>
        <v/>
      </c>
      <c r="L152" s="6">
        <f>IF(OR(H152="",K152=""),"",EDATE(H152,K152))</f>
        <v/>
      </c>
      <c r="P152" s="4">
        <f>IF(H152="","",H152-TODAY())</f>
        <v/>
      </c>
      <c r="Q152" s="4">
        <f>IF(J152="","",J152-TODAY())</f>
        <v/>
      </c>
      <c r="R152" s="4">
        <f>IF(L152="","",L152-TODAY())</f>
        <v/>
      </c>
      <c r="S152" s="4">
        <f>IF(OR(M152="",N152&lt;&gt;""),"",M152-TODAY())</f>
        <v/>
      </c>
      <c r="T152" s="4">
        <f>IF(B152="","",IF(OR(F152="",G152="",K152=""),"Missing Date",IF(P152&gt;=0,"Active Term",IF(R152&gt;=0,"Survival Window","Fully Expired"))))</f>
        <v/>
      </c>
      <c r="U152" s="4">
        <f>IF(OR(T152="",T152="Missing Date"),T152,IF(O152="Complete","Complete",IF(S152&lt;0,"Return/Destroy Overdue",IF(AND(T152="Fully Expired",S152=""),"Expired",IF(AND(T152="Active Term",Q152&lt;=30),"Notice Due",IF(AND(R152&gt;=0,R152&lt;=60),"Survival Ending Soon",IF(OR(AND(P152&gt;=0,P152&lt;=60),S152&lt;=30),"Due Soon","OK")))))))</f>
        <v/>
      </c>
    </row>
    <row r="153">
      <c r="H153" s="6">
        <f>IF(OR(F153="",G153=""),"",EDATE(F153,G153))</f>
        <v/>
      </c>
      <c r="J153" s="6">
        <f>IF(OR(H153="",I153=""),"",H153-I153)</f>
        <v/>
      </c>
      <c r="L153" s="6">
        <f>IF(OR(H153="",K153=""),"",EDATE(H153,K153))</f>
        <v/>
      </c>
      <c r="P153" s="4">
        <f>IF(H153="","",H153-TODAY())</f>
        <v/>
      </c>
      <c r="Q153" s="4">
        <f>IF(J153="","",J153-TODAY())</f>
        <v/>
      </c>
      <c r="R153" s="4">
        <f>IF(L153="","",L153-TODAY())</f>
        <v/>
      </c>
      <c r="S153" s="4">
        <f>IF(OR(M153="",N153&lt;&gt;""),"",M153-TODAY())</f>
        <v/>
      </c>
      <c r="T153" s="4">
        <f>IF(B153="","",IF(OR(F153="",G153="",K153=""),"Missing Date",IF(P153&gt;=0,"Active Term",IF(R153&gt;=0,"Survival Window","Fully Expired"))))</f>
        <v/>
      </c>
      <c r="U153" s="4">
        <f>IF(OR(T153="",T153="Missing Date"),T153,IF(O153="Complete","Complete",IF(S153&lt;0,"Return/Destroy Overdue",IF(AND(T153="Fully Expired",S153=""),"Expired",IF(AND(T153="Active Term",Q153&lt;=30),"Notice Due",IF(AND(R153&gt;=0,R153&lt;=60),"Survival Ending Soon",IF(OR(AND(P153&gt;=0,P153&lt;=60),S153&lt;=30),"Due Soon","OK")))))))</f>
        <v/>
      </c>
    </row>
    <row r="154">
      <c r="H154" s="6">
        <f>IF(OR(F154="",G154=""),"",EDATE(F154,G154))</f>
        <v/>
      </c>
      <c r="J154" s="6">
        <f>IF(OR(H154="",I154=""),"",H154-I154)</f>
        <v/>
      </c>
      <c r="L154" s="6">
        <f>IF(OR(H154="",K154=""),"",EDATE(H154,K154))</f>
        <v/>
      </c>
      <c r="P154" s="4">
        <f>IF(H154="","",H154-TODAY())</f>
        <v/>
      </c>
      <c r="Q154" s="4">
        <f>IF(J154="","",J154-TODAY())</f>
        <v/>
      </c>
      <c r="R154" s="4">
        <f>IF(L154="","",L154-TODAY())</f>
        <v/>
      </c>
      <c r="S154" s="4">
        <f>IF(OR(M154="",N154&lt;&gt;""),"",M154-TODAY())</f>
        <v/>
      </c>
      <c r="T154" s="4">
        <f>IF(B154="","",IF(OR(F154="",G154="",K154=""),"Missing Date",IF(P154&gt;=0,"Active Term",IF(R154&gt;=0,"Survival Window","Fully Expired"))))</f>
        <v/>
      </c>
      <c r="U154" s="4">
        <f>IF(OR(T154="",T154="Missing Date"),T154,IF(O154="Complete","Complete",IF(S154&lt;0,"Return/Destroy Overdue",IF(AND(T154="Fully Expired",S154=""),"Expired",IF(AND(T154="Active Term",Q154&lt;=30),"Notice Due",IF(AND(R154&gt;=0,R154&lt;=60),"Survival Ending Soon",IF(OR(AND(P154&gt;=0,P154&lt;=60),S154&lt;=30),"Due Soon","OK")))))))</f>
        <v/>
      </c>
    </row>
    <row r="155">
      <c r="H155" s="6">
        <f>IF(OR(F155="",G155=""),"",EDATE(F155,G155))</f>
        <v/>
      </c>
      <c r="J155" s="6">
        <f>IF(OR(H155="",I155=""),"",H155-I155)</f>
        <v/>
      </c>
      <c r="L155" s="6">
        <f>IF(OR(H155="",K155=""),"",EDATE(H155,K155))</f>
        <v/>
      </c>
      <c r="P155" s="4">
        <f>IF(H155="","",H155-TODAY())</f>
        <v/>
      </c>
      <c r="Q155" s="4">
        <f>IF(J155="","",J155-TODAY())</f>
        <v/>
      </c>
      <c r="R155" s="4">
        <f>IF(L155="","",L155-TODAY())</f>
        <v/>
      </c>
      <c r="S155" s="4">
        <f>IF(OR(M155="",N155&lt;&gt;""),"",M155-TODAY())</f>
        <v/>
      </c>
      <c r="T155" s="4">
        <f>IF(B155="","",IF(OR(F155="",G155="",K155=""),"Missing Date",IF(P155&gt;=0,"Active Term",IF(R155&gt;=0,"Survival Window","Fully Expired"))))</f>
        <v/>
      </c>
      <c r="U155" s="4">
        <f>IF(OR(T155="",T155="Missing Date"),T155,IF(O155="Complete","Complete",IF(S155&lt;0,"Return/Destroy Overdue",IF(AND(T155="Fully Expired",S155=""),"Expired",IF(AND(T155="Active Term",Q155&lt;=30),"Notice Due",IF(AND(R155&gt;=0,R155&lt;=60),"Survival Ending Soon",IF(OR(AND(P155&gt;=0,P155&lt;=60),S155&lt;=30),"Due Soon","OK")))))))</f>
        <v/>
      </c>
    </row>
    <row r="156">
      <c r="H156" s="6">
        <f>IF(OR(F156="",G156=""),"",EDATE(F156,G156))</f>
        <v/>
      </c>
      <c r="J156" s="6">
        <f>IF(OR(H156="",I156=""),"",H156-I156)</f>
        <v/>
      </c>
      <c r="L156" s="6">
        <f>IF(OR(H156="",K156=""),"",EDATE(H156,K156))</f>
        <v/>
      </c>
      <c r="P156" s="4">
        <f>IF(H156="","",H156-TODAY())</f>
        <v/>
      </c>
      <c r="Q156" s="4">
        <f>IF(J156="","",J156-TODAY())</f>
        <v/>
      </c>
      <c r="R156" s="4">
        <f>IF(L156="","",L156-TODAY())</f>
        <v/>
      </c>
      <c r="S156" s="4">
        <f>IF(OR(M156="",N156&lt;&gt;""),"",M156-TODAY())</f>
        <v/>
      </c>
      <c r="T156" s="4">
        <f>IF(B156="","",IF(OR(F156="",G156="",K156=""),"Missing Date",IF(P156&gt;=0,"Active Term",IF(R156&gt;=0,"Survival Window","Fully Expired"))))</f>
        <v/>
      </c>
      <c r="U156" s="4">
        <f>IF(OR(T156="",T156="Missing Date"),T156,IF(O156="Complete","Complete",IF(S156&lt;0,"Return/Destroy Overdue",IF(AND(T156="Fully Expired",S156=""),"Expired",IF(AND(T156="Active Term",Q156&lt;=30),"Notice Due",IF(AND(R156&gt;=0,R156&lt;=60),"Survival Ending Soon",IF(OR(AND(P156&gt;=0,P156&lt;=60),S156&lt;=30),"Due Soon","OK")))))))</f>
        <v/>
      </c>
    </row>
    <row r="157">
      <c r="H157" s="6">
        <f>IF(OR(F157="",G157=""),"",EDATE(F157,G157))</f>
        <v/>
      </c>
      <c r="J157" s="6">
        <f>IF(OR(H157="",I157=""),"",H157-I157)</f>
        <v/>
      </c>
      <c r="L157" s="6">
        <f>IF(OR(H157="",K157=""),"",EDATE(H157,K157))</f>
        <v/>
      </c>
      <c r="P157" s="4">
        <f>IF(H157="","",H157-TODAY())</f>
        <v/>
      </c>
      <c r="Q157" s="4">
        <f>IF(J157="","",J157-TODAY())</f>
        <v/>
      </c>
      <c r="R157" s="4">
        <f>IF(L157="","",L157-TODAY())</f>
        <v/>
      </c>
      <c r="S157" s="4">
        <f>IF(OR(M157="",N157&lt;&gt;""),"",M157-TODAY())</f>
        <v/>
      </c>
      <c r="T157" s="4">
        <f>IF(B157="","",IF(OR(F157="",G157="",K157=""),"Missing Date",IF(P157&gt;=0,"Active Term",IF(R157&gt;=0,"Survival Window","Fully Expired"))))</f>
        <v/>
      </c>
      <c r="U157" s="4">
        <f>IF(OR(T157="",T157="Missing Date"),T157,IF(O157="Complete","Complete",IF(S157&lt;0,"Return/Destroy Overdue",IF(AND(T157="Fully Expired",S157=""),"Expired",IF(AND(T157="Active Term",Q157&lt;=30),"Notice Due",IF(AND(R157&gt;=0,R157&lt;=60),"Survival Ending Soon",IF(OR(AND(P157&gt;=0,P157&lt;=60),S157&lt;=30),"Due Soon","OK")))))))</f>
        <v/>
      </c>
    </row>
    <row r="158">
      <c r="H158" s="6">
        <f>IF(OR(F158="",G158=""),"",EDATE(F158,G158))</f>
        <v/>
      </c>
      <c r="J158" s="6">
        <f>IF(OR(H158="",I158=""),"",H158-I158)</f>
        <v/>
      </c>
      <c r="L158" s="6">
        <f>IF(OR(H158="",K158=""),"",EDATE(H158,K158))</f>
        <v/>
      </c>
      <c r="P158" s="4">
        <f>IF(H158="","",H158-TODAY())</f>
        <v/>
      </c>
      <c r="Q158" s="4">
        <f>IF(J158="","",J158-TODAY())</f>
        <v/>
      </c>
      <c r="R158" s="4">
        <f>IF(L158="","",L158-TODAY())</f>
        <v/>
      </c>
      <c r="S158" s="4">
        <f>IF(OR(M158="",N158&lt;&gt;""),"",M158-TODAY())</f>
        <v/>
      </c>
      <c r="T158" s="4">
        <f>IF(B158="","",IF(OR(F158="",G158="",K158=""),"Missing Date",IF(P158&gt;=0,"Active Term",IF(R158&gt;=0,"Survival Window","Fully Expired"))))</f>
        <v/>
      </c>
      <c r="U158" s="4">
        <f>IF(OR(T158="",T158="Missing Date"),T158,IF(O158="Complete","Complete",IF(S158&lt;0,"Return/Destroy Overdue",IF(AND(T158="Fully Expired",S158=""),"Expired",IF(AND(T158="Active Term",Q158&lt;=30),"Notice Due",IF(AND(R158&gt;=0,R158&lt;=60),"Survival Ending Soon",IF(OR(AND(P158&gt;=0,P158&lt;=60),S158&lt;=30),"Due Soon","OK")))))))</f>
        <v/>
      </c>
    </row>
    <row r="159">
      <c r="H159" s="6">
        <f>IF(OR(F159="",G159=""),"",EDATE(F159,G159))</f>
        <v/>
      </c>
      <c r="J159" s="6">
        <f>IF(OR(H159="",I159=""),"",H159-I159)</f>
        <v/>
      </c>
      <c r="L159" s="6">
        <f>IF(OR(H159="",K159=""),"",EDATE(H159,K159))</f>
        <v/>
      </c>
      <c r="P159" s="4">
        <f>IF(H159="","",H159-TODAY())</f>
        <v/>
      </c>
      <c r="Q159" s="4">
        <f>IF(J159="","",J159-TODAY())</f>
        <v/>
      </c>
      <c r="R159" s="4">
        <f>IF(L159="","",L159-TODAY())</f>
        <v/>
      </c>
      <c r="S159" s="4">
        <f>IF(OR(M159="",N159&lt;&gt;""),"",M159-TODAY())</f>
        <v/>
      </c>
      <c r="T159" s="4">
        <f>IF(B159="","",IF(OR(F159="",G159="",K159=""),"Missing Date",IF(P159&gt;=0,"Active Term",IF(R159&gt;=0,"Survival Window","Fully Expired"))))</f>
        <v/>
      </c>
      <c r="U159" s="4">
        <f>IF(OR(T159="",T159="Missing Date"),T159,IF(O159="Complete","Complete",IF(S159&lt;0,"Return/Destroy Overdue",IF(AND(T159="Fully Expired",S159=""),"Expired",IF(AND(T159="Active Term",Q159&lt;=30),"Notice Due",IF(AND(R159&gt;=0,R159&lt;=60),"Survival Ending Soon",IF(OR(AND(P159&gt;=0,P159&lt;=60),S159&lt;=30),"Due Soon","OK")))))))</f>
        <v/>
      </c>
    </row>
    <row r="160">
      <c r="H160" s="6">
        <f>IF(OR(F160="",G160=""),"",EDATE(F160,G160))</f>
        <v/>
      </c>
      <c r="J160" s="6">
        <f>IF(OR(H160="",I160=""),"",H160-I160)</f>
        <v/>
      </c>
      <c r="L160" s="6">
        <f>IF(OR(H160="",K160=""),"",EDATE(H160,K160))</f>
        <v/>
      </c>
      <c r="P160" s="4">
        <f>IF(H160="","",H160-TODAY())</f>
        <v/>
      </c>
      <c r="Q160" s="4">
        <f>IF(J160="","",J160-TODAY())</f>
        <v/>
      </c>
      <c r="R160" s="4">
        <f>IF(L160="","",L160-TODAY())</f>
        <v/>
      </c>
      <c r="S160" s="4">
        <f>IF(OR(M160="",N160&lt;&gt;""),"",M160-TODAY())</f>
        <v/>
      </c>
      <c r="T160" s="4">
        <f>IF(B160="","",IF(OR(F160="",G160="",K160=""),"Missing Date",IF(P160&gt;=0,"Active Term",IF(R160&gt;=0,"Survival Window","Fully Expired"))))</f>
        <v/>
      </c>
      <c r="U160" s="4">
        <f>IF(OR(T160="",T160="Missing Date"),T160,IF(O160="Complete","Complete",IF(S160&lt;0,"Return/Destroy Overdue",IF(AND(T160="Fully Expired",S160=""),"Expired",IF(AND(T160="Active Term",Q160&lt;=30),"Notice Due",IF(AND(R160&gt;=0,R160&lt;=60),"Survival Ending Soon",IF(OR(AND(P160&gt;=0,P160&lt;=60),S160&lt;=30),"Due Soon","OK")))))))</f>
        <v/>
      </c>
    </row>
    <row r="161">
      <c r="H161" s="6">
        <f>IF(OR(F161="",G161=""),"",EDATE(F161,G161))</f>
        <v/>
      </c>
      <c r="J161" s="6">
        <f>IF(OR(H161="",I161=""),"",H161-I161)</f>
        <v/>
      </c>
      <c r="L161" s="6">
        <f>IF(OR(H161="",K161=""),"",EDATE(H161,K161))</f>
        <v/>
      </c>
      <c r="P161" s="4">
        <f>IF(H161="","",H161-TODAY())</f>
        <v/>
      </c>
      <c r="Q161" s="4">
        <f>IF(J161="","",J161-TODAY())</f>
        <v/>
      </c>
      <c r="R161" s="4">
        <f>IF(L161="","",L161-TODAY())</f>
        <v/>
      </c>
      <c r="S161" s="4">
        <f>IF(OR(M161="",N161&lt;&gt;""),"",M161-TODAY())</f>
        <v/>
      </c>
      <c r="T161" s="4">
        <f>IF(B161="","",IF(OR(F161="",G161="",K161=""),"Missing Date",IF(P161&gt;=0,"Active Term",IF(R161&gt;=0,"Survival Window","Fully Expired"))))</f>
        <v/>
      </c>
      <c r="U161" s="4">
        <f>IF(OR(T161="",T161="Missing Date"),T161,IF(O161="Complete","Complete",IF(S161&lt;0,"Return/Destroy Overdue",IF(AND(T161="Fully Expired",S161=""),"Expired",IF(AND(T161="Active Term",Q161&lt;=30),"Notice Due",IF(AND(R161&gt;=0,R161&lt;=60),"Survival Ending Soon",IF(OR(AND(P161&gt;=0,P161&lt;=60),S161&lt;=30),"Due Soon","OK")))))))</f>
        <v/>
      </c>
    </row>
    <row r="162">
      <c r="H162" s="6">
        <f>IF(OR(F162="",G162=""),"",EDATE(F162,G162))</f>
        <v/>
      </c>
      <c r="J162" s="6">
        <f>IF(OR(H162="",I162=""),"",H162-I162)</f>
        <v/>
      </c>
      <c r="L162" s="6">
        <f>IF(OR(H162="",K162=""),"",EDATE(H162,K162))</f>
        <v/>
      </c>
      <c r="P162" s="4">
        <f>IF(H162="","",H162-TODAY())</f>
        <v/>
      </c>
      <c r="Q162" s="4">
        <f>IF(J162="","",J162-TODAY())</f>
        <v/>
      </c>
      <c r="R162" s="4">
        <f>IF(L162="","",L162-TODAY())</f>
        <v/>
      </c>
      <c r="S162" s="4">
        <f>IF(OR(M162="",N162&lt;&gt;""),"",M162-TODAY())</f>
        <v/>
      </c>
      <c r="T162" s="4">
        <f>IF(B162="","",IF(OR(F162="",G162="",K162=""),"Missing Date",IF(P162&gt;=0,"Active Term",IF(R162&gt;=0,"Survival Window","Fully Expired"))))</f>
        <v/>
      </c>
      <c r="U162" s="4">
        <f>IF(OR(T162="",T162="Missing Date"),T162,IF(O162="Complete","Complete",IF(S162&lt;0,"Return/Destroy Overdue",IF(AND(T162="Fully Expired",S162=""),"Expired",IF(AND(T162="Active Term",Q162&lt;=30),"Notice Due",IF(AND(R162&gt;=0,R162&lt;=60),"Survival Ending Soon",IF(OR(AND(P162&gt;=0,P162&lt;=60),S162&lt;=30),"Due Soon","OK")))))))</f>
        <v/>
      </c>
    </row>
    <row r="163">
      <c r="H163" s="6">
        <f>IF(OR(F163="",G163=""),"",EDATE(F163,G163))</f>
        <v/>
      </c>
      <c r="J163" s="6">
        <f>IF(OR(H163="",I163=""),"",H163-I163)</f>
        <v/>
      </c>
      <c r="L163" s="6">
        <f>IF(OR(H163="",K163=""),"",EDATE(H163,K163))</f>
        <v/>
      </c>
      <c r="P163" s="4">
        <f>IF(H163="","",H163-TODAY())</f>
        <v/>
      </c>
      <c r="Q163" s="4">
        <f>IF(J163="","",J163-TODAY())</f>
        <v/>
      </c>
      <c r="R163" s="4">
        <f>IF(L163="","",L163-TODAY())</f>
        <v/>
      </c>
      <c r="S163" s="4">
        <f>IF(OR(M163="",N163&lt;&gt;""),"",M163-TODAY())</f>
        <v/>
      </c>
      <c r="T163" s="4">
        <f>IF(B163="","",IF(OR(F163="",G163="",K163=""),"Missing Date",IF(P163&gt;=0,"Active Term",IF(R163&gt;=0,"Survival Window","Fully Expired"))))</f>
        <v/>
      </c>
      <c r="U163" s="4">
        <f>IF(OR(T163="",T163="Missing Date"),T163,IF(O163="Complete","Complete",IF(S163&lt;0,"Return/Destroy Overdue",IF(AND(T163="Fully Expired",S163=""),"Expired",IF(AND(T163="Active Term",Q163&lt;=30),"Notice Due",IF(AND(R163&gt;=0,R163&lt;=60),"Survival Ending Soon",IF(OR(AND(P163&gt;=0,P163&lt;=60),S163&lt;=30),"Due Soon","OK")))))))</f>
        <v/>
      </c>
    </row>
    <row r="164">
      <c r="H164" s="6">
        <f>IF(OR(F164="",G164=""),"",EDATE(F164,G164))</f>
        <v/>
      </c>
      <c r="J164" s="6">
        <f>IF(OR(H164="",I164=""),"",H164-I164)</f>
        <v/>
      </c>
      <c r="L164" s="6">
        <f>IF(OR(H164="",K164=""),"",EDATE(H164,K164))</f>
        <v/>
      </c>
      <c r="P164" s="4">
        <f>IF(H164="","",H164-TODAY())</f>
        <v/>
      </c>
      <c r="Q164" s="4">
        <f>IF(J164="","",J164-TODAY())</f>
        <v/>
      </c>
      <c r="R164" s="4">
        <f>IF(L164="","",L164-TODAY())</f>
        <v/>
      </c>
      <c r="S164" s="4">
        <f>IF(OR(M164="",N164&lt;&gt;""),"",M164-TODAY())</f>
        <v/>
      </c>
      <c r="T164" s="4">
        <f>IF(B164="","",IF(OR(F164="",G164="",K164=""),"Missing Date",IF(P164&gt;=0,"Active Term",IF(R164&gt;=0,"Survival Window","Fully Expired"))))</f>
        <v/>
      </c>
      <c r="U164" s="4">
        <f>IF(OR(T164="",T164="Missing Date"),T164,IF(O164="Complete","Complete",IF(S164&lt;0,"Return/Destroy Overdue",IF(AND(T164="Fully Expired",S164=""),"Expired",IF(AND(T164="Active Term",Q164&lt;=30),"Notice Due",IF(AND(R164&gt;=0,R164&lt;=60),"Survival Ending Soon",IF(OR(AND(P164&gt;=0,P164&lt;=60),S164&lt;=30),"Due Soon","OK")))))))</f>
        <v/>
      </c>
    </row>
    <row r="165">
      <c r="H165" s="6">
        <f>IF(OR(F165="",G165=""),"",EDATE(F165,G165))</f>
        <v/>
      </c>
      <c r="J165" s="6">
        <f>IF(OR(H165="",I165=""),"",H165-I165)</f>
        <v/>
      </c>
      <c r="L165" s="6">
        <f>IF(OR(H165="",K165=""),"",EDATE(H165,K165))</f>
        <v/>
      </c>
      <c r="P165" s="4">
        <f>IF(H165="","",H165-TODAY())</f>
        <v/>
      </c>
      <c r="Q165" s="4">
        <f>IF(J165="","",J165-TODAY())</f>
        <v/>
      </c>
      <c r="R165" s="4">
        <f>IF(L165="","",L165-TODAY())</f>
        <v/>
      </c>
      <c r="S165" s="4">
        <f>IF(OR(M165="",N165&lt;&gt;""),"",M165-TODAY())</f>
        <v/>
      </c>
      <c r="T165" s="4">
        <f>IF(B165="","",IF(OR(F165="",G165="",K165=""),"Missing Date",IF(P165&gt;=0,"Active Term",IF(R165&gt;=0,"Survival Window","Fully Expired"))))</f>
        <v/>
      </c>
      <c r="U165" s="4">
        <f>IF(OR(T165="",T165="Missing Date"),T165,IF(O165="Complete","Complete",IF(S165&lt;0,"Return/Destroy Overdue",IF(AND(T165="Fully Expired",S165=""),"Expired",IF(AND(T165="Active Term",Q165&lt;=30),"Notice Due",IF(AND(R165&gt;=0,R165&lt;=60),"Survival Ending Soon",IF(OR(AND(P165&gt;=0,P165&lt;=60),S165&lt;=30),"Due Soon","OK")))))))</f>
        <v/>
      </c>
    </row>
    <row r="166">
      <c r="H166" s="6">
        <f>IF(OR(F166="",G166=""),"",EDATE(F166,G166))</f>
        <v/>
      </c>
      <c r="J166" s="6">
        <f>IF(OR(H166="",I166=""),"",H166-I166)</f>
        <v/>
      </c>
      <c r="L166" s="6">
        <f>IF(OR(H166="",K166=""),"",EDATE(H166,K166))</f>
        <v/>
      </c>
      <c r="P166" s="4">
        <f>IF(H166="","",H166-TODAY())</f>
        <v/>
      </c>
      <c r="Q166" s="4">
        <f>IF(J166="","",J166-TODAY())</f>
        <v/>
      </c>
      <c r="R166" s="4">
        <f>IF(L166="","",L166-TODAY())</f>
        <v/>
      </c>
      <c r="S166" s="4">
        <f>IF(OR(M166="",N166&lt;&gt;""),"",M166-TODAY())</f>
        <v/>
      </c>
      <c r="T166" s="4">
        <f>IF(B166="","",IF(OR(F166="",G166="",K166=""),"Missing Date",IF(P166&gt;=0,"Active Term",IF(R166&gt;=0,"Survival Window","Fully Expired"))))</f>
        <v/>
      </c>
      <c r="U166" s="4">
        <f>IF(OR(T166="",T166="Missing Date"),T166,IF(O166="Complete","Complete",IF(S166&lt;0,"Return/Destroy Overdue",IF(AND(T166="Fully Expired",S166=""),"Expired",IF(AND(T166="Active Term",Q166&lt;=30),"Notice Due",IF(AND(R166&gt;=0,R166&lt;=60),"Survival Ending Soon",IF(OR(AND(P166&gt;=0,P166&lt;=60),S166&lt;=30),"Due Soon","OK")))))))</f>
        <v/>
      </c>
    </row>
    <row r="167">
      <c r="H167" s="6">
        <f>IF(OR(F167="",G167=""),"",EDATE(F167,G167))</f>
        <v/>
      </c>
      <c r="J167" s="6">
        <f>IF(OR(H167="",I167=""),"",H167-I167)</f>
        <v/>
      </c>
      <c r="L167" s="6">
        <f>IF(OR(H167="",K167=""),"",EDATE(H167,K167))</f>
        <v/>
      </c>
      <c r="P167" s="4">
        <f>IF(H167="","",H167-TODAY())</f>
        <v/>
      </c>
      <c r="Q167" s="4">
        <f>IF(J167="","",J167-TODAY())</f>
        <v/>
      </c>
      <c r="R167" s="4">
        <f>IF(L167="","",L167-TODAY())</f>
        <v/>
      </c>
      <c r="S167" s="4">
        <f>IF(OR(M167="",N167&lt;&gt;""),"",M167-TODAY())</f>
        <v/>
      </c>
      <c r="T167" s="4">
        <f>IF(B167="","",IF(OR(F167="",G167="",K167=""),"Missing Date",IF(P167&gt;=0,"Active Term",IF(R167&gt;=0,"Survival Window","Fully Expired"))))</f>
        <v/>
      </c>
      <c r="U167" s="4">
        <f>IF(OR(T167="",T167="Missing Date"),T167,IF(O167="Complete","Complete",IF(S167&lt;0,"Return/Destroy Overdue",IF(AND(T167="Fully Expired",S167=""),"Expired",IF(AND(T167="Active Term",Q167&lt;=30),"Notice Due",IF(AND(R167&gt;=0,R167&lt;=60),"Survival Ending Soon",IF(OR(AND(P167&gt;=0,P167&lt;=60),S167&lt;=30),"Due Soon","OK")))))))</f>
        <v/>
      </c>
    </row>
    <row r="168">
      <c r="H168" s="6">
        <f>IF(OR(F168="",G168=""),"",EDATE(F168,G168))</f>
        <v/>
      </c>
      <c r="J168" s="6">
        <f>IF(OR(H168="",I168=""),"",H168-I168)</f>
        <v/>
      </c>
      <c r="L168" s="6">
        <f>IF(OR(H168="",K168=""),"",EDATE(H168,K168))</f>
        <v/>
      </c>
      <c r="P168" s="4">
        <f>IF(H168="","",H168-TODAY())</f>
        <v/>
      </c>
      <c r="Q168" s="4">
        <f>IF(J168="","",J168-TODAY())</f>
        <v/>
      </c>
      <c r="R168" s="4">
        <f>IF(L168="","",L168-TODAY())</f>
        <v/>
      </c>
      <c r="S168" s="4">
        <f>IF(OR(M168="",N168&lt;&gt;""),"",M168-TODAY())</f>
        <v/>
      </c>
      <c r="T168" s="4">
        <f>IF(B168="","",IF(OR(F168="",G168="",K168=""),"Missing Date",IF(P168&gt;=0,"Active Term",IF(R168&gt;=0,"Survival Window","Fully Expired"))))</f>
        <v/>
      </c>
      <c r="U168" s="4">
        <f>IF(OR(T168="",T168="Missing Date"),T168,IF(O168="Complete","Complete",IF(S168&lt;0,"Return/Destroy Overdue",IF(AND(T168="Fully Expired",S168=""),"Expired",IF(AND(T168="Active Term",Q168&lt;=30),"Notice Due",IF(AND(R168&gt;=0,R168&lt;=60),"Survival Ending Soon",IF(OR(AND(P168&gt;=0,P168&lt;=60),S168&lt;=30),"Due Soon","OK")))))))</f>
        <v/>
      </c>
    </row>
    <row r="169">
      <c r="H169" s="6">
        <f>IF(OR(F169="",G169=""),"",EDATE(F169,G169))</f>
        <v/>
      </c>
      <c r="J169" s="6">
        <f>IF(OR(H169="",I169=""),"",H169-I169)</f>
        <v/>
      </c>
      <c r="L169" s="6">
        <f>IF(OR(H169="",K169=""),"",EDATE(H169,K169))</f>
        <v/>
      </c>
      <c r="P169" s="4">
        <f>IF(H169="","",H169-TODAY())</f>
        <v/>
      </c>
      <c r="Q169" s="4">
        <f>IF(J169="","",J169-TODAY())</f>
        <v/>
      </c>
      <c r="R169" s="4">
        <f>IF(L169="","",L169-TODAY())</f>
        <v/>
      </c>
      <c r="S169" s="4">
        <f>IF(OR(M169="",N169&lt;&gt;""),"",M169-TODAY())</f>
        <v/>
      </c>
      <c r="T169" s="4">
        <f>IF(B169="","",IF(OR(F169="",G169="",K169=""),"Missing Date",IF(P169&gt;=0,"Active Term",IF(R169&gt;=0,"Survival Window","Fully Expired"))))</f>
        <v/>
      </c>
      <c r="U169" s="4">
        <f>IF(OR(T169="",T169="Missing Date"),T169,IF(O169="Complete","Complete",IF(S169&lt;0,"Return/Destroy Overdue",IF(AND(T169="Fully Expired",S169=""),"Expired",IF(AND(T169="Active Term",Q169&lt;=30),"Notice Due",IF(AND(R169&gt;=0,R169&lt;=60),"Survival Ending Soon",IF(OR(AND(P169&gt;=0,P169&lt;=60),S169&lt;=30),"Due Soon","OK")))))))</f>
        <v/>
      </c>
    </row>
    <row r="170">
      <c r="H170" s="6">
        <f>IF(OR(F170="",G170=""),"",EDATE(F170,G170))</f>
        <v/>
      </c>
      <c r="J170" s="6">
        <f>IF(OR(H170="",I170=""),"",H170-I170)</f>
        <v/>
      </c>
      <c r="L170" s="6">
        <f>IF(OR(H170="",K170=""),"",EDATE(H170,K170))</f>
        <v/>
      </c>
      <c r="P170" s="4">
        <f>IF(H170="","",H170-TODAY())</f>
        <v/>
      </c>
      <c r="Q170" s="4">
        <f>IF(J170="","",J170-TODAY())</f>
        <v/>
      </c>
      <c r="R170" s="4">
        <f>IF(L170="","",L170-TODAY())</f>
        <v/>
      </c>
      <c r="S170" s="4">
        <f>IF(OR(M170="",N170&lt;&gt;""),"",M170-TODAY())</f>
        <v/>
      </c>
      <c r="T170" s="4">
        <f>IF(B170="","",IF(OR(F170="",G170="",K170=""),"Missing Date",IF(P170&gt;=0,"Active Term",IF(R170&gt;=0,"Survival Window","Fully Expired"))))</f>
        <v/>
      </c>
      <c r="U170" s="4">
        <f>IF(OR(T170="",T170="Missing Date"),T170,IF(O170="Complete","Complete",IF(S170&lt;0,"Return/Destroy Overdue",IF(AND(T170="Fully Expired",S170=""),"Expired",IF(AND(T170="Active Term",Q170&lt;=30),"Notice Due",IF(AND(R170&gt;=0,R170&lt;=60),"Survival Ending Soon",IF(OR(AND(P170&gt;=0,P170&lt;=60),S170&lt;=30),"Due Soon","OK")))))))</f>
        <v/>
      </c>
    </row>
    <row r="171">
      <c r="H171" s="6">
        <f>IF(OR(F171="",G171=""),"",EDATE(F171,G171))</f>
        <v/>
      </c>
      <c r="J171" s="6">
        <f>IF(OR(H171="",I171=""),"",H171-I171)</f>
        <v/>
      </c>
      <c r="L171" s="6">
        <f>IF(OR(H171="",K171=""),"",EDATE(H171,K171))</f>
        <v/>
      </c>
      <c r="P171" s="4">
        <f>IF(H171="","",H171-TODAY())</f>
        <v/>
      </c>
      <c r="Q171" s="4">
        <f>IF(J171="","",J171-TODAY())</f>
        <v/>
      </c>
      <c r="R171" s="4">
        <f>IF(L171="","",L171-TODAY())</f>
        <v/>
      </c>
      <c r="S171" s="4">
        <f>IF(OR(M171="",N171&lt;&gt;""),"",M171-TODAY())</f>
        <v/>
      </c>
      <c r="T171" s="4">
        <f>IF(B171="","",IF(OR(F171="",G171="",K171=""),"Missing Date",IF(P171&gt;=0,"Active Term",IF(R171&gt;=0,"Survival Window","Fully Expired"))))</f>
        <v/>
      </c>
      <c r="U171" s="4">
        <f>IF(OR(T171="",T171="Missing Date"),T171,IF(O171="Complete","Complete",IF(S171&lt;0,"Return/Destroy Overdue",IF(AND(T171="Fully Expired",S171=""),"Expired",IF(AND(T171="Active Term",Q171&lt;=30),"Notice Due",IF(AND(R171&gt;=0,R171&lt;=60),"Survival Ending Soon",IF(OR(AND(P171&gt;=0,P171&lt;=60),S171&lt;=30),"Due Soon","OK")))))))</f>
        <v/>
      </c>
    </row>
    <row r="172">
      <c r="H172" s="6">
        <f>IF(OR(F172="",G172=""),"",EDATE(F172,G172))</f>
        <v/>
      </c>
      <c r="J172" s="6">
        <f>IF(OR(H172="",I172=""),"",H172-I172)</f>
        <v/>
      </c>
      <c r="L172" s="6">
        <f>IF(OR(H172="",K172=""),"",EDATE(H172,K172))</f>
        <v/>
      </c>
      <c r="P172" s="4">
        <f>IF(H172="","",H172-TODAY())</f>
        <v/>
      </c>
      <c r="Q172" s="4">
        <f>IF(J172="","",J172-TODAY())</f>
        <v/>
      </c>
      <c r="R172" s="4">
        <f>IF(L172="","",L172-TODAY())</f>
        <v/>
      </c>
      <c r="S172" s="4">
        <f>IF(OR(M172="",N172&lt;&gt;""),"",M172-TODAY())</f>
        <v/>
      </c>
      <c r="T172" s="4">
        <f>IF(B172="","",IF(OR(F172="",G172="",K172=""),"Missing Date",IF(P172&gt;=0,"Active Term",IF(R172&gt;=0,"Survival Window","Fully Expired"))))</f>
        <v/>
      </c>
      <c r="U172" s="4">
        <f>IF(OR(T172="",T172="Missing Date"),T172,IF(O172="Complete","Complete",IF(S172&lt;0,"Return/Destroy Overdue",IF(AND(T172="Fully Expired",S172=""),"Expired",IF(AND(T172="Active Term",Q172&lt;=30),"Notice Due",IF(AND(R172&gt;=0,R172&lt;=60),"Survival Ending Soon",IF(OR(AND(P172&gt;=0,P172&lt;=60),S172&lt;=30),"Due Soon","OK")))))))</f>
        <v/>
      </c>
    </row>
    <row r="173">
      <c r="H173" s="6">
        <f>IF(OR(F173="",G173=""),"",EDATE(F173,G173))</f>
        <v/>
      </c>
      <c r="J173" s="6">
        <f>IF(OR(H173="",I173=""),"",H173-I173)</f>
        <v/>
      </c>
      <c r="L173" s="6">
        <f>IF(OR(H173="",K173=""),"",EDATE(H173,K173))</f>
        <v/>
      </c>
      <c r="P173" s="4">
        <f>IF(H173="","",H173-TODAY())</f>
        <v/>
      </c>
      <c r="Q173" s="4">
        <f>IF(J173="","",J173-TODAY())</f>
        <v/>
      </c>
      <c r="R173" s="4">
        <f>IF(L173="","",L173-TODAY())</f>
        <v/>
      </c>
      <c r="S173" s="4">
        <f>IF(OR(M173="",N173&lt;&gt;""),"",M173-TODAY())</f>
        <v/>
      </c>
      <c r="T173" s="4">
        <f>IF(B173="","",IF(OR(F173="",G173="",K173=""),"Missing Date",IF(P173&gt;=0,"Active Term",IF(R173&gt;=0,"Survival Window","Fully Expired"))))</f>
        <v/>
      </c>
      <c r="U173" s="4">
        <f>IF(OR(T173="",T173="Missing Date"),T173,IF(O173="Complete","Complete",IF(S173&lt;0,"Return/Destroy Overdue",IF(AND(T173="Fully Expired",S173=""),"Expired",IF(AND(T173="Active Term",Q173&lt;=30),"Notice Due",IF(AND(R173&gt;=0,R173&lt;=60),"Survival Ending Soon",IF(OR(AND(P173&gt;=0,P173&lt;=60),S173&lt;=30),"Due Soon","OK")))))))</f>
        <v/>
      </c>
    </row>
    <row r="174">
      <c r="H174" s="6">
        <f>IF(OR(F174="",G174=""),"",EDATE(F174,G174))</f>
        <v/>
      </c>
      <c r="J174" s="6">
        <f>IF(OR(H174="",I174=""),"",H174-I174)</f>
        <v/>
      </c>
      <c r="L174" s="6">
        <f>IF(OR(H174="",K174=""),"",EDATE(H174,K174))</f>
        <v/>
      </c>
      <c r="P174" s="4">
        <f>IF(H174="","",H174-TODAY())</f>
        <v/>
      </c>
      <c r="Q174" s="4">
        <f>IF(J174="","",J174-TODAY())</f>
        <v/>
      </c>
      <c r="R174" s="4">
        <f>IF(L174="","",L174-TODAY())</f>
        <v/>
      </c>
      <c r="S174" s="4">
        <f>IF(OR(M174="",N174&lt;&gt;""),"",M174-TODAY())</f>
        <v/>
      </c>
      <c r="T174" s="4">
        <f>IF(B174="","",IF(OR(F174="",G174="",K174=""),"Missing Date",IF(P174&gt;=0,"Active Term",IF(R174&gt;=0,"Survival Window","Fully Expired"))))</f>
        <v/>
      </c>
      <c r="U174" s="4">
        <f>IF(OR(T174="",T174="Missing Date"),T174,IF(O174="Complete","Complete",IF(S174&lt;0,"Return/Destroy Overdue",IF(AND(T174="Fully Expired",S174=""),"Expired",IF(AND(T174="Active Term",Q174&lt;=30),"Notice Due",IF(AND(R174&gt;=0,R174&lt;=60),"Survival Ending Soon",IF(OR(AND(P174&gt;=0,P174&lt;=60),S174&lt;=30),"Due Soon","OK")))))))</f>
        <v/>
      </c>
    </row>
    <row r="175">
      <c r="H175" s="6">
        <f>IF(OR(F175="",G175=""),"",EDATE(F175,G175))</f>
        <v/>
      </c>
      <c r="J175" s="6">
        <f>IF(OR(H175="",I175=""),"",H175-I175)</f>
        <v/>
      </c>
      <c r="L175" s="6">
        <f>IF(OR(H175="",K175=""),"",EDATE(H175,K175))</f>
        <v/>
      </c>
      <c r="P175" s="4">
        <f>IF(H175="","",H175-TODAY())</f>
        <v/>
      </c>
      <c r="Q175" s="4">
        <f>IF(J175="","",J175-TODAY())</f>
        <v/>
      </c>
      <c r="R175" s="4">
        <f>IF(L175="","",L175-TODAY())</f>
        <v/>
      </c>
      <c r="S175" s="4">
        <f>IF(OR(M175="",N175&lt;&gt;""),"",M175-TODAY())</f>
        <v/>
      </c>
      <c r="T175" s="4">
        <f>IF(B175="","",IF(OR(F175="",G175="",K175=""),"Missing Date",IF(P175&gt;=0,"Active Term",IF(R175&gt;=0,"Survival Window","Fully Expired"))))</f>
        <v/>
      </c>
      <c r="U175" s="4">
        <f>IF(OR(T175="",T175="Missing Date"),T175,IF(O175="Complete","Complete",IF(S175&lt;0,"Return/Destroy Overdue",IF(AND(T175="Fully Expired",S175=""),"Expired",IF(AND(T175="Active Term",Q175&lt;=30),"Notice Due",IF(AND(R175&gt;=0,R175&lt;=60),"Survival Ending Soon",IF(OR(AND(P175&gt;=0,P175&lt;=60),S175&lt;=30),"Due Soon","OK")))))))</f>
        <v/>
      </c>
    </row>
    <row r="176">
      <c r="H176" s="6">
        <f>IF(OR(F176="",G176=""),"",EDATE(F176,G176))</f>
        <v/>
      </c>
      <c r="J176" s="6">
        <f>IF(OR(H176="",I176=""),"",H176-I176)</f>
        <v/>
      </c>
      <c r="L176" s="6">
        <f>IF(OR(H176="",K176=""),"",EDATE(H176,K176))</f>
        <v/>
      </c>
      <c r="P176" s="4">
        <f>IF(H176="","",H176-TODAY())</f>
        <v/>
      </c>
      <c r="Q176" s="4">
        <f>IF(J176="","",J176-TODAY())</f>
        <v/>
      </c>
      <c r="R176" s="4">
        <f>IF(L176="","",L176-TODAY())</f>
        <v/>
      </c>
      <c r="S176" s="4">
        <f>IF(OR(M176="",N176&lt;&gt;""),"",M176-TODAY())</f>
        <v/>
      </c>
      <c r="T176" s="4">
        <f>IF(B176="","",IF(OR(F176="",G176="",K176=""),"Missing Date",IF(P176&gt;=0,"Active Term",IF(R176&gt;=0,"Survival Window","Fully Expired"))))</f>
        <v/>
      </c>
      <c r="U176" s="4">
        <f>IF(OR(T176="",T176="Missing Date"),T176,IF(O176="Complete","Complete",IF(S176&lt;0,"Return/Destroy Overdue",IF(AND(T176="Fully Expired",S176=""),"Expired",IF(AND(T176="Active Term",Q176&lt;=30),"Notice Due",IF(AND(R176&gt;=0,R176&lt;=60),"Survival Ending Soon",IF(OR(AND(P176&gt;=0,P176&lt;=60),S176&lt;=30),"Due Soon","OK")))))))</f>
        <v/>
      </c>
    </row>
    <row r="177">
      <c r="H177" s="6">
        <f>IF(OR(F177="",G177=""),"",EDATE(F177,G177))</f>
        <v/>
      </c>
      <c r="J177" s="6">
        <f>IF(OR(H177="",I177=""),"",H177-I177)</f>
        <v/>
      </c>
      <c r="L177" s="6">
        <f>IF(OR(H177="",K177=""),"",EDATE(H177,K177))</f>
        <v/>
      </c>
      <c r="P177" s="4">
        <f>IF(H177="","",H177-TODAY())</f>
        <v/>
      </c>
      <c r="Q177" s="4">
        <f>IF(J177="","",J177-TODAY())</f>
        <v/>
      </c>
      <c r="R177" s="4">
        <f>IF(L177="","",L177-TODAY())</f>
        <v/>
      </c>
      <c r="S177" s="4">
        <f>IF(OR(M177="",N177&lt;&gt;""),"",M177-TODAY())</f>
        <v/>
      </c>
      <c r="T177" s="4">
        <f>IF(B177="","",IF(OR(F177="",G177="",K177=""),"Missing Date",IF(P177&gt;=0,"Active Term",IF(R177&gt;=0,"Survival Window","Fully Expired"))))</f>
        <v/>
      </c>
      <c r="U177" s="4">
        <f>IF(OR(T177="",T177="Missing Date"),T177,IF(O177="Complete","Complete",IF(S177&lt;0,"Return/Destroy Overdue",IF(AND(T177="Fully Expired",S177=""),"Expired",IF(AND(T177="Active Term",Q177&lt;=30),"Notice Due",IF(AND(R177&gt;=0,R177&lt;=60),"Survival Ending Soon",IF(OR(AND(P177&gt;=0,P177&lt;=60),S177&lt;=30),"Due Soon","OK")))))))</f>
        <v/>
      </c>
    </row>
    <row r="178">
      <c r="H178" s="6">
        <f>IF(OR(F178="",G178=""),"",EDATE(F178,G178))</f>
        <v/>
      </c>
      <c r="J178" s="6">
        <f>IF(OR(H178="",I178=""),"",H178-I178)</f>
        <v/>
      </c>
      <c r="L178" s="6">
        <f>IF(OR(H178="",K178=""),"",EDATE(H178,K178))</f>
        <v/>
      </c>
      <c r="P178" s="4">
        <f>IF(H178="","",H178-TODAY())</f>
        <v/>
      </c>
      <c r="Q178" s="4">
        <f>IF(J178="","",J178-TODAY())</f>
        <v/>
      </c>
      <c r="R178" s="4">
        <f>IF(L178="","",L178-TODAY())</f>
        <v/>
      </c>
      <c r="S178" s="4">
        <f>IF(OR(M178="",N178&lt;&gt;""),"",M178-TODAY())</f>
        <v/>
      </c>
      <c r="T178" s="4">
        <f>IF(B178="","",IF(OR(F178="",G178="",K178=""),"Missing Date",IF(P178&gt;=0,"Active Term",IF(R178&gt;=0,"Survival Window","Fully Expired"))))</f>
        <v/>
      </c>
      <c r="U178" s="4">
        <f>IF(OR(T178="",T178="Missing Date"),T178,IF(O178="Complete","Complete",IF(S178&lt;0,"Return/Destroy Overdue",IF(AND(T178="Fully Expired",S178=""),"Expired",IF(AND(T178="Active Term",Q178&lt;=30),"Notice Due",IF(AND(R178&gt;=0,R178&lt;=60),"Survival Ending Soon",IF(OR(AND(P178&gt;=0,P178&lt;=60),S178&lt;=30),"Due Soon","OK")))))))</f>
        <v/>
      </c>
    </row>
    <row r="179">
      <c r="H179" s="6">
        <f>IF(OR(F179="",G179=""),"",EDATE(F179,G179))</f>
        <v/>
      </c>
      <c r="J179" s="6">
        <f>IF(OR(H179="",I179=""),"",H179-I179)</f>
        <v/>
      </c>
      <c r="L179" s="6">
        <f>IF(OR(H179="",K179=""),"",EDATE(H179,K179))</f>
        <v/>
      </c>
      <c r="P179" s="4">
        <f>IF(H179="","",H179-TODAY())</f>
        <v/>
      </c>
      <c r="Q179" s="4">
        <f>IF(J179="","",J179-TODAY())</f>
        <v/>
      </c>
      <c r="R179" s="4">
        <f>IF(L179="","",L179-TODAY())</f>
        <v/>
      </c>
      <c r="S179" s="4">
        <f>IF(OR(M179="",N179&lt;&gt;""),"",M179-TODAY())</f>
        <v/>
      </c>
      <c r="T179" s="4">
        <f>IF(B179="","",IF(OR(F179="",G179="",K179=""),"Missing Date",IF(P179&gt;=0,"Active Term",IF(R179&gt;=0,"Survival Window","Fully Expired"))))</f>
        <v/>
      </c>
      <c r="U179" s="4">
        <f>IF(OR(T179="",T179="Missing Date"),T179,IF(O179="Complete","Complete",IF(S179&lt;0,"Return/Destroy Overdue",IF(AND(T179="Fully Expired",S179=""),"Expired",IF(AND(T179="Active Term",Q179&lt;=30),"Notice Due",IF(AND(R179&gt;=0,R179&lt;=60),"Survival Ending Soon",IF(OR(AND(P179&gt;=0,P179&lt;=60),S179&lt;=30),"Due Soon","OK")))))))</f>
        <v/>
      </c>
    </row>
    <row r="180">
      <c r="H180" s="6">
        <f>IF(OR(F180="",G180=""),"",EDATE(F180,G180))</f>
        <v/>
      </c>
      <c r="J180" s="6">
        <f>IF(OR(H180="",I180=""),"",H180-I180)</f>
        <v/>
      </c>
      <c r="L180" s="6">
        <f>IF(OR(H180="",K180=""),"",EDATE(H180,K180))</f>
        <v/>
      </c>
      <c r="P180" s="4">
        <f>IF(H180="","",H180-TODAY())</f>
        <v/>
      </c>
      <c r="Q180" s="4">
        <f>IF(J180="","",J180-TODAY())</f>
        <v/>
      </c>
      <c r="R180" s="4">
        <f>IF(L180="","",L180-TODAY())</f>
        <v/>
      </c>
      <c r="S180" s="4">
        <f>IF(OR(M180="",N180&lt;&gt;""),"",M180-TODAY())</f>
        <v/>
      </c>
      <c r="T180" s="4">
        <f>IF(B180="","",IF(OR(F180="",G180="",K180=""),"Missing Date",IF(P180&gt;=0,"Active Term",IF(R180&gt;=0,"Survival Window","Fully Expired"))))</f>
        <v/>
      </c>
      <c r="U180" s="4">
        <f>IF(OR(T180="",T180="Missing Date"),T180,IF(O180="Complete","Complete",IF(S180&lt;0,"Return/Destroy Overdue",IF(AND(T180="Fully Expired",S180=""),"Expired",IF(AND(T180="Active Term",Q180&lt;=30),"Notice Due",IF(AND(R180&gt;=0,R180&lt;=60),"Survival Ending Soon",IF(OR(AND(P180&gt;=0,P180&lt;=60),S180&lt;=30),"Due Soon","OK")))))))</f>
        <v/>
      </c>
    </row>
    <row r="181">
      <c r="H181" s="6">
        <f>IF(OR(F181="",G181=""),"",EDATE(F181,G181))</f>
        <v/>
      </c>
      <c r="J181" s="6">
        <f>IF(OR(H181="",I181=""),"",H181-I181)</f>
        <v/>
      </c>
      <c r="L181" s="6">
        <f>IF(OR(H181="",K181=""),"",EDATE(H181,K181))</f>
        <v/>
      </c>
      <c r="P181" s="4">
        <f>IF(H181="","",H181-TODAY())</f>
        <v/>
      </c>
      <c r="Q181" s="4">
        <f>IF(J181="","",J181-TODAY())</f>
        <v/>
      </c>
      <c r="R181" s="4">
        <f>IF(L181="","",L181-TODAY())</f>
        <v/>
      </c>
      <c r="S181" s="4">
        <f>IF(OR(M181="",N181&lt;&gt;""),"",M181-TODAY())</f>
        <v/>
      </c>
      <c r="T181" s="4">
        <f>IF(B181="","",IF(OR(F181="",G181="",K181=""),"Missing Date",IF(P181&gt;=0,"Active Term",IF(R181&gt;=0,"Survival Window","Fully Expired"))))</f>
        <v/>
      </c>
      <c r="U181" s="4">
        <f>IF(OR(T181="",T181="Missing Date"),T181,IF(O181="Complete","Complete",IF(S181&lt;0,"Return/Destroy Overdue",IF(AND(T181="Fully Expired",S181=""),"Expired",IF(AND(T181="Active Term",Q181&lt;=30),"Notice Due",IF(AND(R181&gt;=0,R181&lt;=60),"Survival Ending Soon",IF(OR(AND(P181&gt;=0,P181&lt;=60),S181&lt;=30),"Due Soon","OK")))))))</f>
        <v/>
      </c>
    </row>
    <row r="182">
      <c r="H182" s="6">
        <f>IF(OR(F182="",G182=""),"",EDATE(F182,G182))</f>
        <v/>
      </c>
      <c r="J182" s="6">
        <f>IF(OR(H182="",I182=""),"",H182-I182)</f>
        <v/>
      </c>
      <c r="L182" s="6">
        <f>IF(OR(H182="",K182=""),"",EDATE(H182,K182))</f>
        <v/>
      </c>
      <c r="P182" s="4">
        <f>IF(H182="","",H182-TODAY())</f>
        <v/>
      </c>
      <c r="Q182" s="4">
        <f>IF(J182="","",J182-TODAY())</f>
        <v/>
      </c>
      <c r="R182" s="4">
        <f>IF(L182="","",L182-TODAY())</f>
        <v/>
      </c>
      <c r="S182" s="4">
        <f>IF(OR(M182="",N182&lt;&gt;""),"",M182-TODAY())</f>
        <v/>
      </c>
      <c r="T182" s="4">
        <f>IF(B182="","",IF(OR(F182="",G182="",K182=""),"Missing Date",IF(P182&gt;=0,"Active Term",IF(R182&gt;=0,"Survival Window","Fully Expired"))))</f>
        <v/>
      </c>
      <c r="U182" s="4">
        <f>IF(OR(T182="",T182="Missing Date"),T182,IF(O182="Complete","Complete",IF(S182&lt;0,"Return/Destroy Overdue",IF(AND(T182="Fully Expired",S182=""),"Expired",IF(AND(T182="Active Term",Q182&lt;=30),"Notice Due",IF(AND(R182&gt;=0,R182&lt;=60),"Survival Ending Soon",IF(OR(AND(P182&gt;=0,P182&lt;=60),S182&lt;=30),"Due Soon","OK")))))))</f>
        <v/>
      </c>
    </row>
    <row r="183">
      <c r="H183" s="6">
        <f>IF(OR(F183="",G183=""),"",EDATE(F183,G183))</f>
        <v/>
      </c>
      <c r="J183" s="6">
        <f>IF(OR(H183="",I183=""),"",H183-I183)</f>
        <v/>
      </c>
      <c r="L183" s="6">
        <f>IF(OR(H183="",K183=""),"",EDATE(H183,K183))</f>
        <v/>
      </c>
      <c r="P183" s="4">
        <f>IF(H183="","",H183-TODAY())</f>
        <v/>
      </c>
      <c r="Q183" s="4">
        <f>IF(J183="","",J183-TODAY())</f>
        <v/>
      </c>
      <c r="R183" s="4">
        <f>IF(L183="","",L183-TODAY())</f>
        <v/>
      </c>
      <c r="S183" s="4">
        <f>IF(OR(M183="",N183&lt;&gt;""),"",M183-TODAY())</f>
        <v/>
      </c>
      <c r="T183" s="4">
        <f>IF(B183="","",IF(OR(F183="",G183="",K183=""),"Missing Date",IF(P183&gt;=0,"Active Term",IF(R183&gt;=0,"Survival Window","Fully Expired"))))</f>
        <v/>
      </c>
      <c r="U183" s="4">
        <f>IF(OR(T183="",T183="Missing Date"),T183,IF(O183="Complete","Complete",IF(S183&lt;0,"Return/Destroy Overdue",IF(AND(T183="Fully Expired",S183=""),"Expired",IF(AND(T183="Active Term",Q183&lt;=30),"Notice Due",IF(AND(R183&gt;=0,R183&lt;=60),"Survival Ending Soon",IF(OR(AND(P183&gt;=0,P183&lt;=60),S183&lt;=30),"Due Soon","OK")))))))</f>
        <v/>
      </c>
    </row>
    <row r="184">
      <c r="H184" s="6">
        <f>IF(OR(F184="",G184=""),"",EDATE(F184,G184))</f>
        <v/>
      </c>
      <c r="J184" s="6">
        <f>IF(OR(H184="",I184=""),"",H184-I184)</f>
        <v/>
      </c>
      <c r="L184" s="6">
        <f>IF(OR(H184="",K184=""),"",EDATE(H184,K184))</f>
        <v/>
      </c>
      <c r="P184" s="4">
        <f>IF(H184="","",H184-TODAY())</f>
        <v/>
      </c>
      <c r="Q184" s="4">
        <f>IF(J184="","",J184-TODAY())</f>
        <v/>
      </c>
      <c r="R184" s="4">
        <f>IF(L184="","",L184-TODAY())</f>
        <v/>
      </c>
      <c r="S184" s="4">
        <f>IF(OR(M184="",N184&lt;&gt;""),"",M184-TODAY())</f>
        <v/>
      </c>
      <c r="T184" s="4">
        <f>IF(B184="","",IF(OR(F184="",G184="",K184=""),"Missing Date",IF(P184&gt;=0,"Active Term",IF(R184&gt;=0,"Survival Window","Fully Expired"))))</f>
        <v/>
      </c>
      <c r="U184" s="4">
        <f>IF(OR(T184="",T184="Missing Date"),T184,IF(O184="Complete","Complete",IF(S184&lt;0,"Return/Destroy Overdue",IF(AND(T184="Fully Expired",S184=""),"Expired",IF(AND(T184="Active Term",Q184&lt;=30),"Notice Due",IF(AND(R184&gt;=0,R184&lt;=60),"Survival Ending Soon",IF(OR(AND(P184&gt;=0,P184&lt;=60),S184&lt;=30),"Due Soon","OK")))))))</f>
        <v/>
      </c>
    </row>
    <row r="185">
      <c r="H185" s="6">
        <f>IF(OR(F185="",G185=""),"",EDATE(F185,G185))</f>
        <v/>
      </c>
      <c r="J185" s="6">
        <f>IF(OR(H185="",I185=""),"",H185-I185)</f>
        <v/>
      </c>
      <c r="L185" s="6">
        <f>IF(OR(H185="",K185=""),"",EDATE(H185,K185))</f>
        <v/>
      </c>
      <c r="P185" s="4">
        <f>IF(H185="","",H185-TODAY())</f>
        <v/>
      </c>
      <c r="Q185" s="4">
        <f>IF(J185="","",J185-TODAY())</f>
        <v/>
      </c>
      <c r="R185" s="4">
        <f>IF(L185="","",L185-TODAY())</f>
        <v/>
      </c>
      <c r="S185" s="4">
        <f>IF(OR(M185="",N185&lt;&gt;""),"",M185-TODAY())</f>
        <v/>
      </c>
      <c r="T185" s="4">
        <f>IF(B185="","",IF(OR(F185="",G185="",K185=""),"Missing Date",IF(P185&gt;=0,"Active Term",IF(R185&gt;=0,"Survival Window","Fully Expired"))))</f>
        <v/>
      </c>
      <c r="U185" s="4">
        <f>IF(OR(T185="",T185="Missing Date"),T185,IF(O185="Complete","Complete",IF(S185&lt;0,"Return/Destroy Overdue",IF(AND(T185="Fully Expired",S185=""),"Expired",IF(AND(T185="Active Term",Q185&lt;=30),"Notice Due",IF(AND(R185&gt;=0,R185&lt;=60),"Survival Ending Soon",IF(OR(AND(P185&gt;=0,P185&lt;=60),S185&lt;=30),"Due Soon","OK")))))))</f>
        <v/>
      </c>
    </row>
    <row r="186">
      <c r="H186" s="6">
        <f>IF(OR(F186="",G186=""),"",EDATE(F186,G186))</f>
        <v/>
      </c>
      <c r="J186" s="6">
        <f>IF(OR(H186="",I186=""),"",H186-I186)</f>
        <v/>
      </c>
      <c r="L186" s="6">
        <f>IF(OR(H186="",K186=""),"",EDATE(H186,K186))</f>
        <v/>
      </c>
      <c r="P186" s="4">
        <f>IF(H186="","",H186-TODAY())</f>
        <v/>
      </c>
      <c r="Q186" s="4">
        <f>IF(J186="","",J186-TODAY())</f>
        <v/>
      </c>
      <c r="R186" s="4">
        <f>IF(L186="","",L186-TODAY())</f>
        <v/>
      </c>
      <c r="S186" s="4">
        <f>IF(OR(M186="",N186&lt;&gt;""),"",M186-TODAY())</f>
        <v/>
      </c>
      <c r="T186" s="4">
        <f>IF(B186="","",IF(OR(F186="",G186="",K186=""),"Missing Date",IF(P186&gt;=0,"Active Term",IF(R186&gt;=0,"Survival Window","Fully Expired"))))</f>
        <v/>
      </c>
      <c r="U186" s="4">
        <f>IF(OR(T186="",T186="Missing Date"),T186,IF(O186="Complete","Complete",IF(S186&lt;0,"Return/Destroy Overdue",IF(AND(T186="Fully Expired",S186=""),"Expired",IF(AND(T186="Active Term",Q186&lt;=30),"Notice Due",IF(AND(R186&gt;=0,R186&lt;=60),"Survival Ending Soon",IF(OR(AND(P186&gt;=0,P186&lt;=60),S186&lt;=30),"Due Soon","OK")))))))</f>
        <v/>
      </c>
    </row>
    <row r="187">
      <c r="H187" s="6">
        <f>IF(OR(F187="",G187=""),"",EDATE(F187,G187))</f>
        <v/>
      </c>
      <c r="J187" s="6">
        <f>IF(OR(H187="",I187=""),"",H187-I187)</f>
        <v/>
      </c>
      <c r="L187" s="6">
        <f>IF(OR(H187="",K187=""),"",EDATE(H187,K187))</f>
        <v/>
      </c>
      <c r="P187" s="4">
        <f>IF(H187="","",H187-TODAY())</f>
        <v/>
      </c>
      <c r="Q187" s="4">
        <f>IF(J187="","",J187-TODAY())</f>
        <v/>
      </c>
      <c r="R187" s="4">
        <f>IF(L187="","",L187-TODAY())</f>
        <v/>
      </c>
      <c r="S187" s="4">
        <f>IF(OR(M187="",N187&lt;&gt;""),"",M187-TODAY())</f>
        <v/>
      </c>
      <c r="T187" s="4">
        <f>IF(B187="","",IF(OR(F187="",G187="",K187=""),"Missing Date",IF(P187&gt;=0,"Active Term",IF(R187&gt;=0,"Survival Window","Fully Expired"))))</f>
        <v/>
      </c>
      <c r="U187" s="4">
        <f>IF(OR(T187="",T187="Missing Date"),T187,IF(O187="Complete","Complete",IF(S187&lt;0,"Return/Destroy Overdue",IF(AND(T187="Fully Expired",S187=""),"Expired",IF(AND(T187="Active Term",Q187&lt;=30),"Notice Due",IF(AND(R187&gt;=0,R187&lt;=60),"Survival Ending Soon",IF(OR(AND(P187&gt;=0,P187&lt;=60),S187&lt;=30),"Due Soon","OK")))))))</f>
        <v/>
      </c>
    </row>
    <row r="188">
      <c r="H188" s="6">
        <f>IF(OR(F188="",G188=""),"",EDATE(F188,G188))</f>
        <v/>
      </c>
      <c r="J188" s="6">
        <f>IF(OR(H188="",I188=""),"",H188-I188)</f>
        <v/>
      </c>
      <c r="L188" s="6">
        <f>IF(OR(H188="",K188=""),"",EDATE(H188,K188))</f>
        <v/>
      </c>
      <c r="P188" s="4">
        <f>IF(H188="","",H188-TODAY())</f>
        <v/>
      </c>
      <c r="Q188" s="4">
        <f>IF(J188="","",J188-TODAY())</f>
        <v/>
      </c>
      <c r="R188" s="4">
        <f>IF(L188="","",L188-TODAY())</f>
        <v/>
      </c>
      <c r="S188" s="4">
        <f>IF(OR(M188="",N188&lt;&gt;""),"",M188-TODAY())</f>
        <v/>
      </c>
      <c r="T188" s="4">
        <f>IF(B188="","",IF(OR(F188="",G188="",K188=""),"Missing Date",IF(P188&gt;=0,"Active Term",IF(R188&gt;=0,"Survival Window","Fully Expired"))))</f>
        <v/>
      </c>
      <c r="U188" s="4">
        <f>IF(OR(T188="",T188="Missing Date"),T188,IF(O188="Complete","Complete",IF(S188&lt;0,"Return/Destroy Overdue",IF(AND(T188="Fully Expired",S188=""),"Expired",IF(AND(T188="Active Term",Q188&lt;=30),"Notice Due",IF(AND(R188&gt;=0,R188&lt;=60),"Survival Ending Soon",IF(OR(AND(P188&gt;=0,P188&lt;=60),S188&lt;=30),"Due Soon","OK")))))))</f>
        <v/>
      </c>
    </row>
    <row r="189">
      <c r="H189" s="6">
        <f>IF(OR(F189="",G189=""),"",EDATE(F189,G189))</f>
        <v/>
      </c>
      <c r="J189" s="6">
        <f>IF(OR(H189="",I189=""),"",H189-I189)</f>
        <v/>
      </c>
      <c r="L189" s="6">
        <f>IF(OR(H189="",K189=""),"",EDATE(H189,K189))</f>
        <v/>
      </c>
      <c r="P189" s="4">
        <f>IF(H189="","",H189-TODAY())</f>
        <v/>
      </c>
      <c r="Q189" s="4">
        <f>IF(J189="","",J189-TODAY())</f>
        <v/>
      </c>
      <c r="R189" s="4">
        <f>IF(L189="","",L189-TODAY())</f>
        <v/>
      </c>
      <c r="S189" s="4">
        <f>IF(OR(M189="",N189&lt;&gt;""),"",M189-TODAY())</f>
        <v/>
      </c>
      <c r="T189" s="4">
        <f>IF(B189="","",IF(OR(F189="",G189="",K189=""),"Missing Date",IF(P189&gt;=0,"Active Term",IF(R189&gt;=0,"Survival Window","Fully Expired"))))</f>
        <v/>
      </c>
      <c r="U189" s="4">
        <f>IF(OR(T189="",T189="Missing Date"),T189,IF(O189="Complete","Complete",IF(S189&lt;0,"Return/Destroy Overdue",IF(AND(T189="Fully Expired",S189=""),"Expired",IF(AND(T189="Active Term",Q189&lt;=30),"Notice Due",IF(AND(R189&gt;=0,R189&lt;=60),"Survival Ending Soon",IF(OR(AND(P189&gt;=0,P189&lt;=60),S189&lt;=30),"Due Soon","OK")))))))</f>
        <v/>
      </c>
    </row>
    <row r="190">
      <c r="H190" s="6">
        <f>IF(OR(F190="",G190=""),"",EDATE(F190,G190))</f>
        <v/>
      </c>
      <c r="J190" s="6">
        <f>IF(OR(H190="",I190=""),"",H190-I190)</f>
        <v/>
      </c>
      <c r="L190" s="6">
        <f>IF(OR(H190="",K190=""),"",EDATE(H190,K190))</f>
        <v/>
      </c>
      <c r="P190" s="4">
        <f>IF(H190="","",H190-TODAY())</f>
        <v/>
      </c>
      <c r="Q190" s="4">
        <f>IF(J190="","",J190-TODAY())</f>
        <v/>
      </c>
      <c r="R190" s="4">
        <f>IF(L190="","",L190-TODAY())</f>
        <v/>
      </c>
      <c r="S190" s="4">
        <f>IF(OR(M190="",N190&lt;&gt;""),"",M190-TODAY())</f>
        <v/>
      </c>
      <c r="T190" s="4">
        <f>IF(B190="","",IF(OR(F190="",G190="",K190=""),"Missing Date",IF(P190&gt;=0,"Active Term",IF(R190&gt;=0,"Survival Window","Fully Expired"))))</f>
        <v/>
      </c>
      <c r="U190" s="4">
        <f>IF(OR(T190="",T190="Missing Date"),T190,IF(O190="Complete","Complete",IF(S190&lt;0,"Return/Destroy Overdue",IF(AND(T190="Fully Expired",S190=""),"Expired",IF(AND(T190="Active Term",Q190&lt;=30),"Notice Due",IF(AND(R190&gt;=0,R190&lt;=60),"Survival Ending Soon",IF(OR(AND(P190&gt;=0,P190&lt;=60),S190&lt;=30),"Due Soon","OK")))))))</f>
        <v/>
      </c>
    </row>
    <row r="191">
      <c r="H191" s="6">
        <f>IF(OR(F191="",G191=""),"",EDATE(F191,G191))</f>
        <v/>
      </c>
      <c r="J191" s="6">
        <f>IF(OR(H191="",I191=""),"",H191-I191)</f>
        <v/>
      </c>
      <c r="L191" s="6">
        <f>IF(OR(H191="",K191=""),"",EDATE(H191,K191))</f>
        <v/>
      </c>
      <c r="P191" s="4">
        <f>IF(H191="","",H191-TODAY())</f>
        <v/>
      </c>
      <c r="Q191" s="4">
        <f>IF(J191="","",J191-TODAY())</f>
        <v/>
      </c>
      <c r="R191" s="4">
        <f>IF(L191="","",L191-TODAY())</f>
        <v/>
      </c>
      <c r="S191" s="4">
        <f>IF(OR(M191="",N191&lt;&gt;""),"",M191-TODAY())</f>
        <v/>
      </c>
      <c r="T191" s="4">
        <f>IF(B191="","",IF(OR(F191="",G191="",K191=""),"Missing Date",IF(P191&gt;=0,"Active Term",IF(R191&gt;=0,"Survival Window","Fully Expired"))))</f>
        <v/>
      </c>
      <c r="U191" s="4">
        <f>IF(OR(T191="",T191="Missing Date"),T191,IF(O191="Complete","Complete",IF(S191&lt;0,"Return/Destroy Overdue",IF(AND(T191="Fully Expired",S191=""),"Expired",IF(AND(T191="Active Term",Q191&lt;=30),"Notice Due",IF(AND(R191&gt;=0,R191&lt;=60),"Survival Ending Soon",IF(OR(AND(P191&gt;=0,P191&lt;=60),S191&lt;=30),"Due Soon","OK")))))))</f>
        <v/>
      </c>
    </row>
    <row r="192">
      <c r="H192" s="6">
        <f>IF(OR(F192="",G192=""),"",EDATE(F192,G192))</f>
        <v/>
      </c>
      <c r="J192" s="6">
        <f>IF(OR(H192="",I192=""),"",H192-I192)</f>
        <v/>
      </c>
      <c r="L192" s="6">
        <f>IF(OR(H192="",K192=""),"",EDATE(H192,K192))</f>
        <v/>
      </c>
      <c r="P192" s="4">
        <f>IF(H192="","",H192-TODAY())</f>
        <v/>
      </c>
      <c r="Q192" s="4">
        <f>IF(J192="","",J192-TODAY())</f>
        <v/>
      </c>
      <c r="R192" s="4">
        <f>IF(L192="","",L192-TODAY())</f>
        <v/>
      </c>
      <c r="S192" s="4">
        <f>IF(OR(M192="",N192&lt;&gt;""),"",M192-TODAY())</f>
        <v/>
      </c>
      <c r="T192" s="4">
        <f>IF(B192="","",IF(OR(F192="",G192="",K192=""),"Missing Date",IF(P192&gt;=0,"Active Term",IF(R192&gt;=0,"Survival Window","Fully Expired"))))</f>
        <v/>
      </c>
      <c r="U192" s="4">
        <f>IF(OR(T192="",T192="Missing Date"),T192,IF(O192="Complete","Complete",IF(S192&lt;0,"Return/Destroy Overdue",IF(AND(T192="Fully Expired",S192=""),"Expired",IF(AND(T192="Active Term",Q192&lt;=30),"Notice Due",IF(AND(R192&gt;=0,R192&lt;=60),"Survival Ending Soon",IF(OR(AND(P192&gt;=0,P192&lt;=60),S192&lt;=30),"Due Soon","OK")))))))</f>
        <v/>
      </c>
    </row>
    <row r="193">
      <c r="H193" s="6">
        <f>IF(OR(F193="",G193=""),"",EDATE(F193,G193))</f>
        <v/>
      </c>
      <c r="J193" s="6">
        <f>IF(OR(H193="",I193=""),"",H193-I193)</f>
        <v/>
      </c>
      <c r="L193" s="6">
        <f>IF(OR(H193="",K193=""),"",EDATE(H193,K193))</f>
        <v/>
      </c>
      <c r="P193" s="4">
        <f>IF(H193="","",H193-TODAY())</f>
        <v/>
      </c>
      <c r="Q193" s="4">
        <f>IF(J193="","",J193-TODAY())</f>
        <v/>
      </c>
      <c r="R193" s="4">
        <f>IF(L193="","",L193-TODAY())</f>
        <v/>
      </c>
      <c r="S193" s="4">
        <f>IF(OR(M193="",N193&lt;&gt;""),"",M193-TODAY())</f>
        <v/>
      </c>
      <c r="T193" s="4">
        <f>IF(B193="","",IF(OR(F193="",G193="",K193=""),"Missing Date",IF(P193&gt;=0,"Active Term",IF(R193&gt;=0,"Survival Window","Fully Expired"))))</f>
        <v/>
      </c>
      <c r="U193" s="4">
        <f>IF(OR(T193="",T193="Missing Date"),T193,IF(O193="Complete","Complete",IF(S193&lt;0,"Return/Destroy Overdue",IF(AND(T193="Fully Expired",S193=""),"Expired",IF(AND(T193="Active Term",Q193&lt;=30),"Notice Due",IF(AND(R193&gt;=0,R193&lt;=60),"Survival Ending Soon",IF(OR(AND(P193&gt;=0,P193&lt;=60),S193&lt;=30),"Due Soon","OK")))))))</f>
        <v/>
      </c>
    </row>
    <row r="194">
      <c r="H194" s="6">
        <f>IF(OR(F194="",G194=""),"",EDATE(F194,G194))</f>
        <v/>
      </c>
      <c r="J194" s="6">
        <f>IF(OR(H194="",I194=""),"",H194-I194)</f>
        <v/>
      </c>
      <c r="L194" s="6">
        <f>IF(OR(H194="",K194=""),"",EDATE(H194,K194))</f>
        <v/>
      </c>
      <c r="P194" s="4">
        <f>IF(H194="","",H194-TODAY())</f>
        <v/>
      </c>
      <c r="Q194" s="4">
        <f>IF(J194="","",J194-TODAY())</f>
        <v/>
      </c>
      <c r="R194" s="4">
        <f>IF(L194="","",L194-TODAY())</f>
        <v/>
      </c>
      <c r="S194" s="4">
        <f>IF(OR(M194="",N194&lt;&gt;""),"",M194-TODAY())</f>
        <v/>
      </c>
      <c r="T194" s="4">
        <f>IF(B194="","",IF(OR(F194="",G194="",K194=""),"Missing Date",IF(P194&gt;=0,"Active Term",IF(R194&gt;=0,"Survival Window","Fully Expired"))))</f>
        <v/>
      </c>
      <c r="U194" s="4">
        <f>IF(OR(T194="",T194="Missing Date"),T194,IF(O194="Complete","Complete",IF(S194&lt;0,"Return/Destroy Overdue",IF(AND(T194="Fully Expired",S194=""),"Expired",IF(AND(T194="Active Term",Q194&lt;=30),"Notice Due",IF(AND(R194&gt;=0,R194&lt;=60),"Survival Ending Soon",IF(OR(AND(P194&gt;=0,P194&lt;=60),S194&lt;=30),"Due Soon","OK")))))))</f>
        <v/>
      </c>
    </row>
    <row r="195">
      <c r="H195" s="6">
        <f>IF(OR(F195="",G195=""),"",EDATE(F195,G195))</f>
        <v/>
      </c>
      <c r="J195" s="6">
        <f>IF(OR(H195="",I195=""),"",H195-I195)</f>
        <v/>
      </c>
      <c r="L195" s="6">
        <f>IF(OR(H195="",K195=""),"",EDATE(H195,K195))</f>
        <v/>
      </c>
      <c r="P195" s="4">
        <f>IF(H195="","",H195-TODAY())</f>
        <v/>
      </c>
      <c r="Q195" s="4">
        <f>IF(J195="","",J195-TODAY())</f>
        <v/>
      </c>
      <c r="R195" s="4">
        <f>IF(L195="","",L195-TODAY())</f>
        <v/>
      </c>
      <c r="S195" s="4">
        <f>IF(OR(M195="",N195&lt;&gt;""),"",M195-TODAY())</f>
        <v/>
      </c>
      <c r="T195" s="4">
        <f>IF(B195="","",IF(OR(F195="",G195="",K195=""),"Missing Date",IF(P195&gt;=0,"Active Term",IF(R195&gt;=0,"Survival Window","Fully Expired"))))</f>
        <v/>
      </c>
      <c r="U195" s="4">
        <f>IF(OR(T195="",T195="Missing Date"),T195,IF(O195="Complete","Complete",IF(S195&lt;0,"Return/Destroy Overdue",IF(AND(T195="Fully Expired",S195=""),"Expired",IF(AND(T195="Active Term",Q195&lt;=30),"Notice Due",IF(AND(R195&gt;=0,R195&lt;=60),"Survival Ending Soon",IF(OR(AND(P195&gt;=0,P195&lt;=60),S195&lt;=30),"Due Soon","OK")))))))</f>
        <v/>
      </c>
    </row>
    <row r="196">
      <c r="H196" s="6">
        <f>IF(OR(F196="",G196=""),"",EDATE(F196,G196))</f>
        <v/>
      </c>
      <c r="J196" s="6">
        <f>IF(OR(H196="",I196=""),"",H196-I196)</f>
        <v/>
      </c>
      <c r="L196" s="6">
        <f>IF(OR(H196="",K196=""),"",EDATE(H196,K196))</f>
        <v/>
      </c>
      <c r="P196" s="4">
        <f>IF(H196="","",H196-TODAY())</f>
        <v/>
      </c>
      <c r="Q196" s="4">
        <f>IF(J196="","",J196-TODAY())</f>
        <v/>
      </c>
      <c r="R196" s="4">
        <f>IF(L196="","",L196-TODAY())</f>
        <v/>
      </c>
      <c r="S196" s="4">
        <f>IF(OR(M196="",N196&lt;&gt;""),"",M196-TODAY())</f>
        <v/>
      </c>
      <c r="T196" s="4">
        <f>IF(B196="","",IF(OR(F196="",G196="",K196=""),"Missing Date",IF(P196&gt;=0,"Active Term",IF(R196&gt;=0,"Survival Window","Fully Expired"))))</f>
        <v/>
      </c>
      <c r="U196" s="4">
        <f>IF(OR(T196="",T196="Missing Date"),T196,IF(O196="Complete","Complete",IF(S196&lt;0,"Return/Destroy Overdue",IF(AND(T196="Fully Expired",S196=""),"Expired",IF(AND(T196="Active Term",Q196&lt;=30),"Notice Due",IF(AND(R196&gt;=0,R196&lt;=60),"Survival Ending Soon",IF(OR(AND(P196&gt;=0,P196&lt;=60),S196&lt;=30),"Due Soon","OK")))))))</f>
        <v/>
      </c>
    </row>
    <row r="197">
      <c r="H197" s="6">
        <f>IF(OR(F197="",G197=""),"",EDATE(F197,G197))</f>
        <v/>
      </c>
      <c r="J197" s="6">
        <f>IF(OR(H197="",I197=""),"",H197-I197)</f>
        <v/>
      </c>
      <c r="L197" s="6">
        <f>IF(OR(H197="",K197=""),"",EDATE(H197,K197))</f>
        <v/>
      </c>
      <c r="P197" s="4">
        <f>IF(H197="","",H197-TODAY())</f>
        <v/>
      </c>
      <c r="Q197" s="4">
        <f>IF(J197="","",J197-TODAY())</f>
        <v/>
      </c>
      <c r="R197" s="4">
        <f>IF(L197="","",L197-TODAY())</f>
        <v/>
      </c>
      <c r="S197" s="4">
        <f>IF(OR(M197="",N197&lt;&gt;""),"",M197-TODAY())</f>
        <v/>
      </c>
      <c r="T197" s="4">
        <f>IF(B197="","",IF(OR(F197="",G197="",K197=""),"Missing Date",IF(P197&gt;=0,"Active Term",IF(R197&gt;=0,"Survival Window","Fully Expired"))))</f>
        <v/>
      </c>
      <c r="U197" s="4">
        <f>IF(OR(T197="",T197="Missing Date"),T197,IF(O197="Complete","Complete",IF(S197&lt;0,"Return/Destroy Overdue",IF(AND(T197="Fully Expired",S197=""),"Expired",IF(AND(T197="Active Term",Q197&lt;=30),"Notice Due",IF(AND(R197&gt;=0,R197&lt;=60),"Survival Ending Soon",IF(OR(AND(P197&gt;=0,P197&lt;=60),S197&lt;=30),"Due Soon","OK")))))))</f>
        <v/>
      </c>
    </row>
    <row r="198">
      <c r="H198" s="6">
        <f>IF(OR(F198="",G198=""),"",EDATE(F198,G198))</f>
        <v/>
      </c>
      <c r="J198" s="6">
        <f>IF(OR(H198="",I198=""),"",H198-I198)</f>
        <v/>
      </c>
      <c r="L198" s="6">
        <f>IF(OR(H198="",K198=""),"",EDATE(H198,K198))</f>
        <v/>
      </c>
      <c r="P198" s="4">
        <f>IF(H198="","",H198-TODAY())</f>
        <v/>
      </c>
      <c r="Q198" s="4">
        <f>IF(J198="","",J198-TODAY())</f>
        <v/>
      </c>
      <c r="R198" s="4">
        <f>IF(L198="","",L198-TODAY())</f>
        <v/>
      </c>
      <c r="S198" s="4">
        <f>IF(OR(M198="",N198&lt;&gt;""),"",M198-TODAY())</f>
        <v/>
      </c>
      <c r="T198" s="4">
        <f>IF(B198="","",IF(OR(F198="",G198="",K198=""),"Missing Date",IF(P198&gt;=0,"Active Term",IF(R198&gt;=0,"Survival Window","Fully Expired"))))</f>
        <v/>
      </c>
      <c r="U198" s="4">
        <f>IF(OR(T198="",T198="Missing Date"),T198,IF(O198="Complete","Complete",IF(S198&lt;0,"Return/Destroy Overdue",IF(AND(T198="Fully Expired",S198=""),"Expired",IF(AND(T198="Active Term",Q198&lt;=30),"Notice Due",IF(AND(R198&gt;=0,R198&lt;=60),"Survival Ending Soon",IF(OR(AND(P198&gt;=0,P198&lt;=60),S198&lt;=30),"Due Soon","OK")))))))</f>
        <v/>
      </c>
    </row>
    <row r="199">
      <c r="H199" s="6">
        <f>IF(OR(F199="",G199=""),"",EDATE(F199,G199))</f>
        <v/>
      </c>
      <c r="J199" s="6">
        <f>IF(OR(H199="",I199=""),"",H199-I199)</f>
        <v/>
      </c>
      <c r="L199" s="6">
        <f>IF(OR(H199="",K199=""),"",EDATE(H199,K199))</f>
        <v/>
      </c>
      <c r="P199" s="4">
        <f>IF(H199="","",H199-TODAY())</f>
        <v/>
      </c>
      <c r="Q199" s="4">
        <f>IF(J199="","",J199-TODAY())</f>
        <v/>
      </c>
      <c r="R199" s="4">
        <f>IF(L199="","",L199-TODAY())</f>
        <v/>
      </c>
      <c r="S199" s="4">
        <f>IF(OR(M199="",N199&lt;&gt;""),"",M199-TODAY())</f>
        <v/>
      </c>
      <c r="T199" s="4">
        <f>IF(B199="","",IF(OR(F199="",G199="",K199=""),"Missing Date",IF(P199&gt;=0,"Active Term",IF(R199&gt;=0,"Survival Window","Fully Expired"))))</f>
        <v/>
      </c>
      <c r="U199" s="4">
        <f>IF(OR(T199="",T199="Missing Date"),T199,IF(O199="Complete","Complete",IF(S199&lt;0,"Return/Destroy Overdue",IF(AND(T199="Fully Expired",S199=""),"Expired",IF(AND(T199="Active Term",Q199&lt;=30),"Notice Due",IF(AND(R199&gt;=0,R199&lt;=60),"Survival Ending Soon",IF(OR(AND(P199&gt;=0,P199&lt;=60),S199&lt;=30),"Due Soon","OK")))))))</f>
        <v/>
      </c>
    </row>
    <row r="200">
      <c r="H200" s="6">
        <f>IF(OR(F200="",G200=""),"",EDATE(F200,G200))</f>
        <v/>
      </c>
      <c r="J200" s="6">
        <f>IF(OR(H200="",I200=""),"",H200-I200)</f>
        <v/>
      </c>
      <c r="L200" s="6">
        <f>IF(OR(H200="",K200=""),"",EDATE(H200,K200))</f>
        <v/>
      </c>
      <c r="P200" s="4">
        <f>IF(H200="","",H200-TODAY())</f>
        <v/>
      </c>
      <c r="Q200" s="4">
        <f>IF(J200="","",J200-TODAY())</f>
        <v/>
      </c>
      <c r="R200" s="4">
        <f>IF(L200="","",L200-TODAY())</f>
        <v/>
      </c>
      <c r="S200" s="4">
        <f>IF(OR(M200="",N200&lt;&gt;""),"",M200-TODAY())</f>
        <v/>
      </c>
      <c r="T200" s="4">
        <f>IF(B200="","",IF(OR(F200="",G200="",K200=""),"Missing Date",IF(P200&gt;=0,"Active Term",IF(R200&gt;=0,"Survival Window","Fully Expired"))))</f>
        <v/>
      </c>
      <c r="U200" s="4">
        <f>IF(OR(T200="",T200="Missing Date"),T200,IF(O200="Complete","Complete",IF(S200&lt;0,"Return/Destroy Overdue",IF(AND(T200="Fully Expired",S200=""),"Expired",IF(AND(T200="Active Term",Q200&lt;=30),"Notice Due",IF(AND(R200&gt;=0,R200&lt;=60),"Survival Ending Soon",IF(OR(AND(P200&gt;=0,P200&lt;=60),S200&lt;=30),"Due Soon","OK")))))))</f>
        <v/>
      </c>
    </row>
    <row r="201">
      <c r="H201" s="6">
        <f>IF(OR(F201="",G201=""),"",EDATE(F201,G201))</f>
        <v/>
      </c>
      <c r="J201" s="6">
        <f>IF(OR(H201="",I201=""),"",H201-I201)</f>
        <v/>
      </c>
      <c r="L201" s="6">
        <f>IF(OR(H201="",K201=""),"",EDATE(H201,K201))</f>
        <v/>
      </c>
      <c r="P201" s="4">
        <f>IF(H201="","",H201-TODAY())</f>
        <v/>
      </c>
      <c r="Q201" s="4">
        <f>IF(J201="","",J201-TODAY())</f>
        <v/>
      </c>
      <c r="R201" s="4">
        <f>IF(L201="","",L201-TODAY())</f>
        <v/>
      </c>
      <c r="S201" s="4">
        <f>IF(OR(M201="",N201&lt;&gt;""),"",M201-TODAY())</f>
        <v/>
      </c>
      <c r="T201" s="4">
        <f>IF(B201="","",IF(OR(F201="",G201="",K201=""),"Missing Date",IF(P201&gt;=0,"Active Term",IF(R201&gt;=0,"Survival Window","Fully Expired"))))</f>
        <v/>
      </c>
      <c r="U201" s="4">
        <f>IF(OR(T201="",T201="Missing Date"),T201,IF(O201="Complete","Complete",IF(S201&lt;0,"Return/Destroy Overdue",IF(AND(T201="Fully Expired",S201=""),"Expired",IF(AND(T201="Active Term",Q201&lt;=30),"Notice Due",IF(AND(R201&gt;=0,R201&lt;=60),"Survival Ending Soon",IF(OR(AND(P201&gt;=0,P201&lt;=60),S201&lt;=30),"Due Soon","OK")))))))</f>
        <v/>
      </c>
    </row>
    <row r="202">
      <c r="H202" s="6">
        <f>IF(OR(F202="",G202=""),"",EDATE(F202,G202))</f>
        <v/>
      </c>
      <c r="J202" s="6">
        <f>IF(OR(H202="",I202=""),"",H202-I202)</f>
        <v/>
      </c>
      <c r="L202" s="6">
        <f>IF(OR(H202="",K202=""),"",EDATE(H202,K202))</f>
        <v/>
      </c>
      <c r="P202" s="4">
        <f>IF(H202="","",H202-TODAY())</f>
        <v/>
      </c>
      <c r="Q202" s="4">
        <f>IF(J202="","",J202-TODAY())</f>
        <v/>
      </c>
      <c r="R202" s="4">
        <f>IF(L202="","",L202-TODAY())</f>
        <v/>
      </c>
      <c r="S202" s="4">
        <f>IF(OR(M202="",N202&lt;&gt;""),"",M202-TODAY())</f>
        <v/>
      </c>
      <c r="T202" s="4">
        <f>IF(B202="","",IF(OR(F202="",G202="",K202=""),"Missing Date",IF(P202&gt;=0,"Active Term",IF(R202&gt;=0,"Survival Window","Fully Expired"))))</f>
        <v/>
      </c>
      <c r="U202" s="4">
        <f>IF(OR(T202="",T202="Missing Date"),T202,IF(O202="Complete","Complete",IF(S202&lt;0,"Return/Destroy Overdue",IF(AND(T202="Fully Expired",S202=""),"Expired",IF(AND(T202="Active Term",Q202&lt;=30),"Notice Due",IF(AND(R202&gt;=0,R202&lt;=60),"Survival Ending Soon",IF(OR(AND(P202&gt;=0,P202&lt;=60),S202&lt;=30),"Due Soon","OK")))))))</f>
        <v/>
      </c>
    </row>
    <row r="203">
      <c r="H203" s="6">
        <f>IF(OR(F203="",G203=""),"",EDATE(F203,G203))</f>
        <v/>
      </c>
      <c r="J203" s="6">
        <f>IF(OR(H203="",I203=""),"",H203-I203)</f>
        <v/>
      </c>
      <c r="L203" s="6">
        <f>IF(OR(H203="",K203=""),"",EDATE(H203,K203))</f>
        <v/>
      </c>
      <c r="P203" s="4">
        <f>IF(H203="","",H203-TODAY())</f>
        <v/>
      </c>
      <c r="Q203" s="4">
        <f>IF(J203="","",J203-TODAY())</f>
        <v/>
      </c>
      <c r="R203" s="4">
        <f>IF(L203="","",L203-TODAY())</f>
        <v/>
      </c>
      <c r="S203" s="4">
        <f>IF(OR(M203="",N203&lt;&gt;""),"",M203-TODAY())</f>
        <v/>
      </c>
      <c r="T203" s="4">
        <f>IF(B203="","",IF(OR(F203="",G203="",K203=""),"Missing Date",IF(P203&gt;=0,"Active Term",IF(R203&gt;=0,"Survival Window","Fully Expired"))))</f>
        <v/>
      </c>
      <c r="U203" s="4">
        <f>IF(OR(T203="",T203="Missing Date"),T203,IF(O203="Complete","Complete",IF(S203&lt;0,"Return/Destroy Overdue",IF(AND(T203="Fully Expired",S203=""),"Expired",IF(AND(T203="Active Term",Q203&lt;=30),"Notice Due",IF(AND(R203&gt;=0,R203&lt;=60),"Survival Ending Soon",IF(OR(AND(P203&gt;=0,P203&lt;=60),S203&lt;=30),"Due Soon","OK")))))))</f>
        <v/>
      </c>
    </row>
    <row r="204">
      <c r="H204" s="6">
        <f>IF(OR(F204="",G204=""),"",EDATE(F204,G204))</f>
        <v/>
      </c>
      <c r="J204" s="6">
        <f>IF(OR(H204="",I204=""),"",H204-I204)</f>
        <v/>
      </c>
      <c r="L204" s="6">
        <f>IF(OR(H204="",K204=""),"",EDATE(H204,K204))</f>
        <v/>
      </c>
      <c r="P204" s="4">
        <f>IF(H204="","",H204-TODAY())</f>
        <v/>
      </c>
      <c r="Q204" s="4">
        <f>IF(J204="","",J204-TODAY())</f>
        <v/>
      </c>
      <c r="R204" s="4">
        <f>IF(L204="","",L204-TODAY())</f>
        <v/>
      </c>
      <c r="S204" s="4">
        <f>IF(OR(M204="",N204&lt;&gt;""),"",M204-TODAY())</f>
        <v/>
      </c>
      <c r="T204" s="4">
        <f>IF(B204="","",IF(OR(F204="",G204="",K204=""),"Missing Date",IF(P204&gt;=0,"Active Term",IF(R204&gt;=0,"Survival Window","Fully Expired"))))</f>
        <v/>
      </c>
      <c r="U204" s="4">
        <f>IF(OR(T204="",T204="Missing Date"),T204,IF(O204="Complete","Complete",IF(S204&lt;0,"Return/Destroy Overdue",IF(AND(T204="Fully Expired",S204=""),"Expired",IF(AND(T204="Active Term",Q204&lt;=30),"Notice Due",IF(AND(R204&gt;=0,R204&lt;=60),"Survival Ending Soon",IF(OR(AND(P204&gt;=0,P204&lt;=60),S204&lt;=30),"Due Soon","OK")))))))</f>
        <v/>
      </c>
    </row>
  </sheetData>
  <autoFilter ref="A4:U204"/>
  <mergeCells count="2">
    <mergeCell ref="A1:U1"/>
    <mergeCell ref="A2:U2"/>
  </mergeCells>
  <conditionalFormatting sqref="U5:U204">
    <cfRule type="expression" priority="1" dxfId="0">
      <formula>$U5="OK"</formula>
    </cfRule>
    <cfRule type="expression" priority="2" dxfId="1">
      <formula>$U5="Due Soon"</formula>
    </cfRule>
    <cfRule type="expression" priority="3" dxfId="2">
      <formula>$U5="Notice Due"</formula>
    </cfRule>
    <cfRule type="expression" priority="4" dxfId="3">
      <formula>$U5="Survival Ending Soon"</formula>
    </cfRule>
    <cfRule type="expression" priority="5" dxfId="4">
      <formula>$U5="Return/Destroy Overdue"</formula>
    </cfRule>
    <cfRule type="expression" priority="6" dxfId="5">
      <formula>$U5="Expired"</formula>
    </cfRule>
    <cfRule type="expression" priority="7" dxfId="6">
      <formula>$U5="Complete"</formula>
    </cfRule>
    <cfRule type="expression" priority="8" dxfId="7">
      <formula>$U5="Missing Date"</formula>
    </cfRule>
  </conditionalFormatting>
  <conditionalFormatting sqref="T5:T204">
    <cfRule type="expression" priority="9" dxfId="0">
      <formula>$T5="Active Term"</formula>
    </cfRule>
    <cfRule type="expression" priority="10" dxfId="8">
      <formula>$T5="Survival Window"</formula>
    </cfRule>
    <cfRule type="expression" priority="11" dxfId="5">
      <formula>$T5="Fully Expired"</formula>
    </cfRule>
    <cfRule type="expression" priority="12" dxfId="7">
      <formula>$T5="Missing Date"</formula>
    </cfRule>
  </conditionalFormatting>
  <dataValidations count="8">
    <dataValidation sqref="A5:A204" showDropDown="0" showInputMessage="0" showErrorMessage="1" allowBlank="1" type="list">
      <formula1>Lookup!$F$2:$F$2</formula1>
    </dataValidation>
    <dataValidation sqref="B5:B204" showDropDown="0" showInputMessage="0" showErrorMessage="0" allowBlank="1" type="list">
      <formula1>Lookup!$I$2:$I$7</formula1>
    </dataValidation>
    <dataValidation sqref="C5:C204" showDropDown="0" showInputMessage="0" showErrorMessage="1" allowBlank="1" type="list">
      <formula1>Lookup!$A$2:$A$4</formula1>
    </dataValidation>
    <dataValidation sqref="E5:E204" showDropDown="0" showInputMessage="0" showErrorMessage="0" allowBlank="1" type="list">
      <formula1>Lookup!$J$2:$J$5</formula1>
    </dataValidation>
    <dataValidation sqref="G5:G204" showDropDown="0" showInputMessage="0" showErrorMessage="0" allowBlank="1" type="list">
      <formula1>Lookup!$B$2:$B$5</formula1>
    </dataValidation>
    <dataValidation sqref="I5:I204" showDropDown="0" showInputMessage="0" showErrorMessage="0" allowBlank="1" type="list">
      <formula1>Lookup!$C$2:$C$4</formula1>
    </dataValidation>
    <dataValidation sqref="K5:K204" showDropDown="0" showInputMessage="0" showErrorMessage="0" allowBlank="1" type="list">
      <formula1>Lookup!$D$2:$D$6</formula1>
    </dataValidation>
    <dataValidation sqref="O5:O204" showDropDown="0" showInputMessage="0" showErrorMessage="1" allowBlank="1" type="list">
      <formula1>Lookup!$E$2:$E$5</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4"/>
  <sheetViews>
    <sheetView showGridLines="0" workbookViewId="0">
      <selection activeCell="A1" sqref="A1"/>
    </sheetView>
  </sheetViews>
  <sheetFormatPr baseColWidth="8" defaultRowHeight="15"/>
  <cols>
    <col width="66" customWidth="1" min="1" max="1"/>
    <col width="12" customWidth="1" min="2" max="2"/>
    <col width="14" customWidth="1" min="3" max="3"/>
    <col width="16" customWidth="1" min="4" max="4"/>
  </cols>
  <sheetData>
    <row r="1">
      <c r="A1" s="1" t="inlineStr">
        <is>
          <t>NDA &amp; Confidentiality Dashboard</t>
        </is>
      </c>
    </row>
    <row r="2" ht="36" customHeight="1">
      <c r="A2" s="7" t="inlineStr">
        <is>
          <t>Auto-calculated from NDA Tracker. Active term, notice deadline, confidentiality survival window, and return-or-destroy follow-up — track-and-remind dates only. Not legal advice; confirm terms against the signed agreement.</t>
        </is>
      </c>
    </row>
    <row r="4">
      <c r="A4" s="8" t="inlineStr">
        <is>
          <t>Portfolio Overview</t>
        </is>
      </c>
    </row>
    <row r="5">
      <c r="A5" s="9" t="inlineStr">
        <is>
          <t>Total NDAs Tracked</t>
        </is>
      </c>
      <c r="C5" s="10">
        <f>COUNTA('NDA Tracker'!B5:B204)</f>
        <v/>
      </c>
    </row>
    <row r="6">
      <c r="A6" s="11" t="inlineStr">
        <is>
          <t>In Survival Window (term ended, confidentiality continues)</t>
        </is>
      </c>
      <c r="C6" s="12">
        <f>COUNTIF('NDA Tracker'!T5:T204,"Survival Window")</f>
        <v/>
      </c>
    </row>
    <row r="7">
      <c r="A7" s="13" t="inlineStr">
        <is>
          <t>Open Return-or-Destroy Items (due date set, not completed)</t>
        </is>
      </c>
      <c r="C7" s="14">
        <f>COUNTIFS('NDA Tracker'!M5:M204,"&lt;&gt;",'NDA Tracker'!N5:N204,"")</f>
        <v/>
      </c>
    </row>
    <row r="9">
      <c r="A9" s="8" t="inlineStr">
        <is>
          <t>By Phase</t>
        </is>
      </c>
    </row>
    <row r="10">
      <c r="A10" s="9" t="inlineStr">
        <is>
          <t>Active Term</t>
        </is>
      </c>
      <c r="C10" s="10">
        <f>COUNTIF('NDA Tracker'!T5:T204,"Active Term")</f>
        <v/>
      </c>
    </row>
    <row r="11">
      <c r="A11" s="9" t="inlineStr">
        <is>
          <t>Survival Window</t>
        </is>
      </c>
      <c r="C11" s="10">
        <f>COUNTIF('NDA Tracker'!T5:T204,"Survival Window")</f>
        <v/>
      </c>
    </row>
    <row r="12">
      <c r="A12" s="9" t="inlineStr">
        <is>
          <t>Fully Expired</t>
        </is>
      </c>
      <c r="C12" s="10">
        <f>COUNTIF('NDA Tracker'!T5:T204,"Fully Expired")</f>
        <v/>
      </c>
    </row>
    <row r="13">
      <c r="A13" s="9" t="inlineStr">
        <is>
          <t>Missing Date</t>
        </is>
      </c>
      <c r="C13" s="10">
        <f>COUNTIF('NDA Tracker'!T5:T204,"Missing Date")</f>
        <v/>
      </c>
    </row>
    <row r="15">
      <c r="A15" s="8" t="inlineStr">
        <is>
          <t>By Status</t>
        </is>
      </c>
    </row>
    <row r="16">
      <c r="A16" s="9" t="inlineStr">
        <is>
          <t>Return/Destroy Overdue</t>
        </is>
      </c>
      <c r="C16" s="10">
        <f>COUNTIF('NDA Tracker'!U5:U204,"Return/Destroy Overdue")</f>
        <v/>
      </c>
    </row>
    <row r="17">
      <c r="A17" s="9" t="inlineStr">
        <is>
          <t>Notice Due</t>
        </is>
      </c>
      <c r="C17" s="10">
        <f>COUNTIF('NDA Tracker'!U5:U204,"Notice Due")</f>
        <v/>
      </c>
    </row>
    <row r="18">
      <c r="A18" s="9" t="inlineStr">
        <is>
          <t>Survival Ending Soon</t>
        </is>
      </c>
      <c r="C18" s="10">
        <f>COUNTIF('NDA Tracker'!U5:U204,"Survival Ending Soon")</f>
        <v/>
      </c>
    </row>
    <row r="19">
      <c r="A19" s="9" t="inlineStr">
        <is>
          <t>Due Soon</t>
        </is>
      </c>
      <c r="C19" s="10">
        <f>COUNTIF('NDA Tracker'!U5:U204,"Due Soon")</f>
        <v/>
      </c>
    </row>
    <row r="20">
      <c r="A20" s="9" t="inlineStr">
        <is>
          <t>OK</t>
        </is>
      </c>
      <c r="C20" s="10">
        <f>COUNTIF('NDA Tracker'!U5:U204,"OK")</f>
        <v/>
      </c>
    </row>
    <row r="21">
      <c r="A21" s="9" t="inlineStr">
        <is>
          <t>Expired</t>
        </is>
      </c>
      <c r="C21" s="10">
        <f>COUNTIF('NDA Tracker'!U5:U204,"Expired")</f>
        <v/>
      </c>
    </row>
    <row r="22">
      <c r="A22" s="9" t="inlineStr">
        <is>
          <t>Complete</t>
        </is>
      </c>
      <c r="C22" s="10">
        <f>COUNTIF('NDA Tracker'!U5:U204,"Complete")</f>
        <v/>
      </c>
    </row>
    <row r="23">
      <c r="A23" s="9" t="inlineStr">
        <is>
          <t>Missing Date</t>
        </is>
      </c>
      <c r="C23" s="10">
        <f>COUNTIF('NDA Tracker'!U5:U204,"Missing Date")</f>
        <v/>
      </c>
    </row>
    <row r="24">
      <c r="A24" s="15" t="inlineStr">
        <is>
          <t>Action Needed (R/D overdue + notice due + survival ending + due soon + missing)</t>
        </is>
      </c>
      <c r="C24" s="16">
        <f>C16+C17+C18+C19+C23</f>
        <v/>
      </c>
    </row>
    <row r="26">
      <c r="A26" s="9" t="inlineStr">
        <is>
          <t>NDA Health Score %</t>
        </is>
      </c>
      <c r="C26" s="17">
        <f>IFERROR((C20+C21+C22)/MAX(C5,1),0)</f>
        <v/>
      </c>
    </row>
    <row r="28">
      <c r="A28" s="8" t="inlineStr">
        <is>
          <t>By NDA Type</t>
        </is>
      </c>
    </row>
    <row r="29">
      <c r="A29" s="18" t="inlineStr">
        <is>
          <t>Mutual</t>
        </is>
      </c>
      <c r="C29" s="9">
        <f>COUNTIF('NDA Tracker'!C5:C204,"Mutual")</f>
        <v/>
      </c>
    </row>
    <row r="30">
      <c r="A30" s="18" t="inlineStr">
        <is>
          <t>One-Way Disclosing</t>
        </is>
      </c>
      <c r="C30" s="9">
        <f>COUNTIF('NDA Tracker'!C5:C204,"One-Way Disclosing")</f>
        <v/>
      </c>
    </row>
    <row r="31">
      <c r="A31" s="18" t="inlineStr">
        <is>
          <t>One-Way Receiving</t>
        </is>
      </c>
      <c r="C31" s="9">
        <f>COUNTIF('NDA Tracker'!C5:C204,"One-Way Receiving")</f>
        <v/>
      </c>
    </row>
    <row r="33">
      <c r="A33" s="19" t="inlineStr">
        <is>
          <t>Need automatic Email, SMS and WhatsApp reminders before an NDA term ends or a confidentiality period closes? Try Remindax</t>
        </is>
      </c>
    </row>
    <row r="34">
      <c r="A34" s="20" t="inlineStr">
        <is>
          <t>https://www.remindax.com/</t>
        </is>
      </c>
    </row>
  </sheetData>
  <mergeCells count="3">
    <mergeCell ref="A1:D1"/>
    <mergeCell ref="A33:D33"/>
    <mergeCell ref="A2:D2"/>
  </mergeCells>
  <hyperlinks>
    <hyperlink xmlns:r="http://schemas.openxmlformats.org/officeDocument/2006/relationships" ref="A33" r:id="rId1"/>
    <hyperlink xmlns:r="http://schemas.openxmlformats.org/officeDocument/2006/relationships" ref="A34"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0"/>
  <sheetViews>
    <sheetView showGridLines="0" workbookViewId="0">
      <selection activeCell="A1" sqref="A1"/>
    </sheetView>
  </sheetViews>
  <sheetFormatPr baseColWidth="8" defaultRowHeight="15"/>
  <cols>
    <col width="72" customWidth="1" min="1" max="1"/>
    <col width="14" customWidth="1" min="2" max="2"/>
    <col width="14" customWidth="1" min="3" max="3"/>
    <col width="14" customWidth="1" min="4" max="4"/>
  </cols>
  <sheetData>
    <row r="1">
      <c r="A1" s="1" t="inlineStr">
        <is>
          <t>How to use this NDA &amp; Confidentiality Period Tracker</t>
        </is>
      </c>
    </row>
    <row r="2">
      <c r="A2" s="21" t="inlineStr">
        <is>
          <t>Not legal advice; confirm terms against the signed agreement. This workbook tracks dates and reminders only; it makes no enforceability claims.</t>
        </is>
      </c>
    </row>
    <row r="4">
      <c r="A4" s="22" t="inlineStr">
        <is>
          <t>1. Getting started</t>
        </is>
      </c>
    </row>
    <row r="5" ht="28" customHeight="1">
      <c r="A5" s="23" t="inlineStr">
        <is>
          <t>Replace SAMPLE rows on NDA Tracker. One row per NDA per counterparty. Enter Effective Date, Term (months), Notice Period (days), and Confidentiality Survival (months) exactly as written in the signed agreement. Enter 0 survival if there is none; for an open-ended or trade-secret survival clause, enter a long period (e.g. 600 months) and note it in your own records.</t>
        </is>
      </c>
    </row>
    <row r="6" ht="28" customHeight="1"/>
    <row r="8">
      <c r="A8" s="22" t="inlineStr">
        <is>
          <t>2. Column guide</t>
        </is>
      </c>
    </row>
    <row r="9" ht="28" customHeight="1">
      <c r="A9" s="23" t="inlineStr">
        <is>
          <t>Term End = EDATE(Effective Date, Term). Notice Deadline = Term End − Notice Period days. Confidentiality Ends = EDATE(Term End, Survival). Return-or-Destroy Due / Completed are dates you enter; Days to Return/Destroy clears once Completed has a date. Days columns are each date minus TODAY.</t>
        </is>
      </c>
    </row>
    <row r="10" ht="28" customHeight="1"/>
    <row r="12">
      <c r="A12" s="22" t="inlineStr">
        <is>
          <t>3. Phase</t>
        </is>
      </c>
    </row>
    <row r="13" ht="28" customHeight="1">
      <c r="A13" s="23" t="inlineStr">
        <is>
          <t>Active Term — today is on or before Term End. Survival Window — term has ended but Confidentiality Ends is still ahead. Fully Expired — Confidentiality Ends has passed. Missing Date — Effective Date, Term, or Survival is blank.</t>
        </is>
      </c>
    </row>
    <row r="14" ht="28" customHeight="1"/>
    <row r="16">
      <c r="A16" s="22" t="inlineStr">
        <is>
          <t>4. Status meanings (in order)</t>
        </is>
      </c>
    </row>
    <row r="17" ht="28" customHeight="1">
      <c r="A17" s="23" t="inlineStr">
        <is>
          <t>Missing Date → Complete (Reminder Status is Complete) → Return/Destroy Overdue (due date passed, no completion date) → Expired (fully expired and return/destroy done or not required) → Notice Due (Active Term and notice deadline within 30 days or passed) → Survival Ending Soon (confidentiality end within 60 days) → Due Soon (term end within 60 days, or open return/destroy due within 30 days) → OK.</t>
        </is>
      </c>
    </row>
    <row r="18" ht="28" customHeight="1"/>
    <row r="19" ht="28" customHeight="1"/>
    <row r="21">
      <c r="A21" s="22" t="inlineStr">
        <is>
          <t>5. Not a contract register</t>
        </is>
      </c>
    </row>
    <row r="22" ht="28" customHeight="1">
      <c r="A22" s="23" t="inlineStr">
        <is>
          <t>Use this sheet for the post-term confidentiality survival window per counterparty. For commercial renewals and auto-renewal notice windows across all contracts, use the separate Remindax Contract Tracking Spreadsheet.</t>
        </is>
      </c>
    </row>
    <row r="23" ht="28" customHeight="1"/>
    <row r="25">
      <c r="A25" s="22" t="inlineStr">
        <is>
          <t>6. Data privacy &amp; scope</t>
        </is>
      </c>
    </row>
    <row r="26" ht="28" customHeight="1">
      <c r="A26" s="23" t="inlineStr">
        <is>
          <t>Not legal advice; confirm terms against the signed agreement. Record dates and references only — do not paste confidential information, deal terms, or personal data into this workbook. It does not draft, interpret, or determine the enforceability of any agreement.</t>
        </is>
      </c>
    </row>
    <row r="27" ht="28" customHeight="1"/>
    <row r="29">
      <c r="A29" s="19" t="inlineStr">
        <is>
          <t>Need automatic Email, SMS and WhatsApp reminders before an NDA term ends or a confidentiality period closes? Try Remindax</t>
        </is>
      </c>
    </row>
    <row r="30">
      <c r="A30" s="20" t="inlineStr">
        <is>
          <t>https://www.remindax.com/</t>
        </is>
      </c>
    </row>
  </sheetData>
  <mergeCells count="9">
    <mergeCell ref="A1:D1"/>
    <mergeCell ref="A5:D6"/>
    <mergeCell ref="A9:D10"/>
    <mergeCell ref="A17:D19"/>
    <mergeCell ref="A22:D23"/>
    <mergeCell ref="A13:D14"/>
    <mergeCell ref="A26:D27"/>
    <mergeCell ref="A29:D29"/>
    <mergeCell ref="A2:D2"/>
  </mergeCells>
  <hyperlinks>
    <hyperlink xmlns:r="http://schemas.openxmlformats.org/officeDocument/2006/relationships" ref="A29" r:id="rId1"/>
    <hyperlink xmlns:r="http://schemas.openxmlformats.org/officeDocument/2006/relationships" ref="A30"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7"/>
  <sheetViews>
    <sheetView showGridLines="0" workbookViewId="0">
      <pane ySplit="1" topLeftCell="A2" activePane="bottomLeft" state="frozen"/>
      <selection pane="bottomLeft" activeCell="A1" sqref="A1"/>
    </sheetView>
  </sheetViews>
  <sheetFormatPr baseColWidth="8" defaultRowHeight="15"/>
  <cols>
    <col width="20" customWidth="1" min="1" max="1"/>
    <col width="14" customWidth="1" min="2" max="2"/>
    <col width="18" customWidth="1" min="3" max="3"/>
    <col width="16" customWidth="1" min="4" max="4"/>
    <col width="16" customWidth="1" min="5" max="5"/>
    <col width="12" customWidth="1" min="6" max="6"/>
    <col width="18" customWidth="1" min="7" max="7"/>
    <col width="24" customWidth="1" min="8" max="8"/>
    <col width="30" customWidth="1" min="9" max="9"/>
    <col width="30" customWidth="1" min="10" max="10"/>
  </cols>
  <sheetData>
    <row r="1">
      <c r="A1" s="3" t="inlineStr">
        <is>
          <t>NDA Type</t>
        </is>
      </c>
      <c r="B1" s="3" t="inlineStr">
        <is>
          <t>Term (months)</t>
        </is>
      </c>
      <c r="C1" s="3" t="inlineStr">
        <is>
          <t>Notice Period (days)</t>
        </is>
      </c>
      <c r="D1" s="3" t="inlineStr">
        <is>
          <t>Survival (months)</t>
        </is>
      </c>
      <c r="E1" s="3" t="inlineStr">
        <is>
          <t>Reminder Status</t>
        </is>
      </c>
      <c r="F1" s="3" t="inlineStr">
        <is>
          <t>Sample Flag</t>
        </is>
      </c>
      <c r="G1" s="3" t="inlineStr">
        <is>
          <t>Phase Labels</t>
        </is>
      </c>
      <c r="H1" s="3" t="inlineStr">
        <is>
          <t>Status Labels</t>
        </is>
      </c>
      <c r="I1" s="3" t="inlineStr">
        <is>
          <t>Counterparty (sample)</t>
        </is>
      </c>
      <c r="J1" s="3" t="inlineStr">
        <is>
          <t>Internal Owner (sample)</t>
        </is>
      </c>
    </row>
    <row r="2">
      <c r="A2" s="18" t="inlineStr">
        <is>
          <t>Mutual</t>
        </is>
      </c>
      <c r="B2" s="18" t="n">
        <v>12</v>
      </c>
      <c r="C2" s="18" t="n">
        <v>30</v>
      </c>
      <c r="D2" s="18" t="n">
        <v>0</v>
      </c>
      <c r="E2" s="18" t="inlineStr">
        <is>
          <t>Not Started</t>
        </is>
      </c>
      <c r="F2" s="18" t="inlineStr">
        <is>
          <t>SAMPLE</t>
        </is>
      </c>
      <c r="G2" s="18" t="inlineStr">
        <is>
          <t>Active Term</t>
        </is>
      </c>
      <c r="H2" s="18" t="inlineStr">
        <is>
          <t>OK</t>
        </is>
      </c>
      <c r="I2" s="18" t="inlineStr">
        <is>
          <t>Northwind Analytics (sample)</t>
        </is>
      </c>
      <c r="J2" s="18" t="inlineStr">
        <is>
          <t>Legal — P. Grant (sample)</t>
        </is>
      </c>
    </row>
    <row r="3">
      <c r="A3" s="18" t="inlineStr">
        <is>
          <t>One-Way Disclosing</t>
        </is>
      </c>
      <c r="B3" s="18" t="n">
        <v>24</v>
      </c>
      <c r="C3" s="18" t="n">
        <v>60</v>
      </c>
      <c r="D3" s="18" t="n">
        <v>12</v>
      </c>
      <c r="E3" s="18" t="inlineStr">
        <is>
          <t>Reminder Sent</t>
        </is>
      </c>
      <c r="G3" s="18" t="inlineStr">
        <is>
          <t>Survival Window</t>
        </is>
      </c>
      <c r="H3" s="18" t="inlineStr">
        <is>
          <t>Due Soon</t>
        </is>
      </c>
      <c r="I3" s="18" t="inlineStr">
        <is>
          <t>Bluefin Logistics (sample)</t>
        </is>
      </c>
      <c r="J3" s="18" t="inlineStr">
        <is>
          <t>Sales — D. Okafor (sample)</t>
        </is>
      </c>
    </row>
    <row r="4">
      <c r="A4" s="18" t="inlineStr">
        <is>
          <t>One-Way Receiving</t>
        </is>
      </c>
      <c r="B4" s="18" t="n">
        <v>36</v>
      </c>
      <c r="C4" s="18" t="n">
        <v>90</v>
      </c>
      <c r="D4" s="18" t="n">
        <v>24</v>
      </c>
      <c r="E4" s="18" t="inlineStr">
        <is>
          <t>In Review</t>
        </is>
      </c>
      <c r="G4" s="18" t="inlineStr">
        <is>
          <t>Fully Expired</t>
        </is>
      </c>
      <c r="H4" s="18" t="inlineStr">
        <is>
          <t>Notice Due</t>
        </is>
      </c>
      <c r="I4" s="18" t="inlineStr">
        <is>
          <t>Acme Robotics (sample)</t>
        </is>
      </c>
      <c r="J4" s="18" t="inlineStr">
        <is>
          <t>Procurement — S. Liu (sample)</t>
        </is>
      </c>
    </row>
    <row r="5">
      <c r="B5" s="18" t="n">
        <v>60</v>
      </c>
      <c r="D5" s="18" t="n">
        <v>36</v>
      </c>
      <c r="E5" s="18" t="inlineStr">
        <is>
          <t>Complete</t>
        </is>
      </c>
      <c r="G5" s="18" t="inlineStr">
        <is>
          <t>Missing Date</t>
        </is>
      </c>
      <c r="H5" s="18" t="inlineStr">
        <is>
          <t>Survival Ending Soon</t>
        </is>
      </c>
      <c r="I5" s="18" t="inlineStr">
        <is>
          <t>Crestview Capital (sample)</t>
        </is>
      </c>
      <c r="J5" s="18" t="inlineStr">
        <is>
          <t>Corp Dev — M. Ross (sample)</t>
        </is>
      </c>
    </row>
    <row r="6">
      <c r="D6" s="18" t="n">
        <v>60</v>
      </c>
      <c r="H6" s="18" t="inlineStr">
        <is>
          <t>Return/Destroy Overdue</t>
        </is>
      </c>
      <c r="I6" s="18" t="inlineStr">
        <is>
          <t>Orbit Health Labs (sample)</t>
        </is>
      </c>
    </row>
    <row r="7">
      <c r="H7" s="18" t="inlineStr">
        <is>
          <t>Expired</t>
        </is>
      </c>
      <c r="I7" s="18" t="inlineStr">
        <is>
          <t>Other counterparty</t>
        </is>
      </c>
    </row>
    <row r="8">
      <c r="H8" s="18" t="inlineStr">
        <is>
          <t>Complete</t>
        </is>
      </c>
    </row>
    <row r="9">
      <c r="H9" s="18" t="inlineStr">
        <is>
          <t>Missing Date</t>
        </is>
      </c>
    </row>
    <row r="12">
      <c r="A12" s="9" t="inlineStr">
        <is>
          <t>Notes</t>
        </is>
      </c>
    </row>
    <row r="13">
      <c r="A13" s="23" t="inlineStr">
        <is>
          <t>Term End = EDATE(Effective Date, Term months). Notice Deadline = Term End − Notice Period days. Confidentiality Ends = EDATE(Term End, Confidentiality Survival months); enter 0 if there is no survival period. Phase: Missing Date if Effective Date, Term, or Survival is blank; Active Term until Term End; Survival Window until Confidentiality Ends; then Fully Expired. Status order: Missing Date → Complete → Return/Destroy Overdue → Expired (fully expired and return/destroy done or not required) → Notice Due (Active Term and notice deadline ≤ 30 days) → Survival Ending Soon (confidentiality end within 60 days) → Due Soon (term end within 60 days, or open return/destroy due within 30 days) → OK. Track-and-remind dates only — no enforceability claims. Not legal advice; confirm terms against the signed agreement. SAMPLE rows are examples.</t>
        </is>
      </c>
    </row>
    <row r="14"/>
    <row r="15"/>
    <row r="16"/>
    <row r="17"/>
  </sheetData>
  <mergeCells count="1">
    <mergeCell ref="A13:J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2026-10-06T10:28:13Z</dcterms:created>
  <dcterms:modified xmlns:dcterms="http://purl.org/dc/terms/" xmlns:xsi="http://www.w3.org/2001/XMLSchema-instance" xsi:type="dcterms:W3CDTF">2026-10-06T10:28:13Z</dcterms:modified>
</cp:coreProperties>
</file>