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ol Spa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Lookup" sheetId="4" state="visible" r:id="rId4"/>
  </sheets>
  <definedNames>
    <definedName name="_xlnm._FilterDatabase" localSheetId="0" hidden="1">'Pool Spa Tracker'!$A$4:$V$204</definedName>
    <definedName name="_xlnm.Print_Titles" localSheetId="0">'Pool Spa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CACA"/>
      </patternFill>
    </fill>
    <fill>
      <patternFill patternType="solid">
        <fgColor rgb="00F3E8FF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4" borderId="0" pivotButton="0" quotePrefix="0" xfId="0"/>
    <xf numFmtId="0" fontId="7" fillId="4" borderId="0" applyAlignment="1" pivotButton="0" quotePrefix="0" xfId="0">
      <alignment horizontal="center" vertical="center" wrapText="1"/>
    </xf>
    <xf numFmtId="0" fontId="3" fillId="5" borderId="0" pivotButton="0" quotePrefix="0" xfId="0"/>
    <xf numFmtId="0" fontId="7" fillId="5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0"/>
      </font>
      <fill>
        <patternFill patternType="solid">
          <fgColor rgb="00E5E7EB"/>
        </patternFill>
      </fill>
    </dxf>
    <dxf>
      <font>
        <name val="Calibri"/>
        <b val="1"/>
        <color rgb="007F1D1D"/>
        <sz val="10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pool_spa_permit_inspection_track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22" customWidth="1" min="3" max="3"/>
    <col width="14" customWidth="1" min="4" max="4"/>
    <col width="20" customWidth="1" min="5" max="5"/>
    <col width="13" customWidth="1" min="6" max="6"/>
    <col width="14" customWidth="1" min="7" max="7"/>
    <col width="12" customWidth="1" min="8" max="8"/>
    <col width="14" customWidth="1" min="9" max="9"/>
    <col width="13" customWidth="1" min="10" max="10"/>
    <col width="14" customWidth="1" min="11" max="11"/>
    <col width="14" customWidth="1" min="12" max="12"/>
    <col width="26" customWidth="1" min="13" max="13"/>
    <col width="14" customWidth="1" min="14" max="14"/>
    <col width="14" customWidth="1" min="15" max="15"/>
    <col width="26" customWidth="1" min="16" max="16"/>
    <col width="10" customWidth="1" min="17" max="17"/>
    <col width="11" customWidth="1" min="18" max="18"/>
    <col width="11" customWidth="1" min="19" max="19"/>
    <col width="10" customWidth="1" min="20" max="20"/>
    <col width="13" customWidth="1" min="21" max="21"/>
    <col width="20" customWidth="1" min="22" max="22"/>
  </cols>
  <sheetData>
    <row r="1">
      <c r="A1" s="1" t="inlineStr">
        <is>
          <t>Pool &amp; Spa Permit and Inspection Tracker</t>
        </is>
      </c>
    </row>
    <row r="2" ht="44" customHeight="1">
      <c r="A2" s="2" t="inlineStr">
        <is>
          <t>Track each pool and spa's operating permit expiration, health inspection (Next Inspection Due = EDATE), water-test log cadence, and certified operator expiry — one row per body of water. SAMPLE rows are examples. Need automatic Email, SMS and WhatsApp reminders? Try Remindax → https://www.remindax.com/  |  Date and status only — not a health-code determination; no inspection findings detail.</t>
        </is>
      </c>
    </row>
    <row r="4" ht="40" customHeight="1">
      <c r="A4" s="3" t="inlineStr">
        <is>
          <t>Sample Flag</t>
        </is>
      </c>
      <c r="B4" s="3" t="inlineStr">
        <is>
          <t>Property / Site (sample)</t>
        </is>
      </c>
      <c r="C4" s="3" t="inlineStr">
        <is>
          <t>Pool / Spa Name (sample)</t>
        </is>
      </c>
      <c r="D4" s="3" t="inlineStr">
        <is>
          <t>Type</t>
        </is>
      </c>
      <c r="E4" s="3" t="inlineStr">
        <is>
          <t>Operating Permit Ref (sample)</t>
        </is>
      </c>
      <c r="F4" s="3" t="inlineStr">
        <is>
          <t>Permit Expiration</t>
        </is>
      </c>
      <c r="G4" s="3" t="inlineStr">
        <is>
          <t>Last Health Inspection</t>
        </is>
      </c>
      <c r="H4" s="3" t="inlineStr">
        <is>
          <t>Inspection Interval (months)</t>
        </is>
      </c>
      <c r="I4" s="3" t="inlineStr">
        <is>
          <t>Next Inspection Due</t>
        </is>
      </c>
      <c r="J4" s="3" t="inlineStr">
        <is>
          <t>Water Test Frequency</t>
        </is>
      </c>
      <c r="K4" s="3" t="inlineStr">
        <is>
          <t>Last Water Test Log Date</t>
        </is>
      </c>
      <c r="L4" s="3" t="inlineStr">
        <is>
          <t>Next Water Test Due</t>
        </is>
      </c>
      <c r="M4" s="3" t="inlineStr">
        <is>
          <t>Certified Operator (sample)</t>
        </is>
      </c>
      <c r="N4" s="3" t="inlineStr">
        <is>
          <t>Operator Cert Expiry</t>
        </is>
      </c>
      <c r="O4" s="3" t="inlineStr">
        <is>
          <t>Reminder Status</t>
        </is>
      </c>
      <c r="P4" s="3" t="inlineStr">
        <is>
          <t>Owner</t>
        </is>
      </c>
      <c r="Q4" s="3" t="inlineStr">
        <is>
          <t>Days to Permit</t>
        </is>
      </c>
      <c r="R4" s="3" t="inlineStr">
        <is>
          <t>Days to Inspection</t>
        </is>
      </c>
      <c r="S4" s="3" t="inlineStr">
        <is>
          <t>Days to Operator Cert</t>
        </is>
      </c>
      <c r="T4" s="3" t="inlineStr">
        <is>
          <t>Soonest Days</t>
        </is>
      </c>
      <c r="U4" s="3" t="inlineStr">
        <is>
          <t>Water Log Flag</t>
        </is>
      </c>
      <c r="V4" s="3" t="inlineStr">
        <is>
          <t>Status</t>
        </is>
      </c>
    </row>
    <row r="5">
      <c r="A5" s="4" t="inlineStr">
        <is>
          <t>SAMPLE</t>
        </is>
      </c>
      <c r="B5" s="5" t="inlineStr">
        <is>
          <t>Harbor View Hotel (sample)</t>
        </is>
      </c>
      <c r="C5" s="5" t="inlineStr">
        <is>
          <t>Main Pool (sample)</t>
        </is>
      </c>
      <c r="D5" s="4" t="inlineStr">
        <is>
          <t>Pool</t>
        </is>
      </c>
      <c r="E5" s="5" t="inlineStr">
        <is>
          <t>HP-2026-0141 (sample)</t>
        </is>
      </c>
      <c r="F5" s="6" t="n">
        <v>46341</v>
      </c>
      <c r="G5" s="6" t="n">
        <v>46101</v>
      </c>
      <c r="H5" s="4" t="n">
        <v>12</v>
      </c>
      <c r="I5" s="6">
        <f>IF(OR(G5="",H5=""),"",EDATE(G5,H5))</f>
        <v/>
      </c>
      <c r="J5" s="4" t="inlineStr">
        <is>
          <t>Daily</t>
        </is>
      </c>
      <c r="K5" s="6" t="n">
        <v>46300</v>
      </c>
      <c r="L5" s="6">
        <f>IF(OR(K5="",J5=""),"",K5+IF(J5="Daily",1,IF(J5="Weekly",7,0)))</f>
        <v/>
      </c>
      <c r="M5" s="5" t="inlineStr">
        <is>
          <t>A. Patel — CPO (sample)</t>
        </is>
      </c>
      <c r="N5" s="6" t="n">
        <v>47201</v>
      </c>
      <c r="O5" s="4" t="inlineStr">
        <is>
          <t>Reminder Sent</t>
        </is>
      </c>
      <c r="P5" s="5" t="inlineStr">
        <is>
          <t>Facilities — R. Shah (sample)</t>
        </is>
      </c>
      <c r="Q5" s="4">
        <f>IF(F5="","",F5-TODAY())</f>
        <v/>
      </c>
      <c r="R5" s="4">
        <f>IF(I5="","",I5-TODAY())</f>
        <v/>
      </c>
      <c r="S5" s="4">
        <f>IF(N5="","",N5-TODAY())</f>
        <v/>
      </c>
      <c r="T5" s="4">
        <f>IF(AND(Q5="",R5="",S5=""),"",MIN(IF(Q5="",99999,Q5),IF(R5="",99999,R5),IF(S5="",99999,S5)))</f>
        <v/>
      </c>
      <c r="U5" s="4">
        <f>IF(L5="","",IF(L5&lt;TODAY(),"Log Overdue","On Track"))</f>
        <v/>
      </c>
      <c r="V5" s="4">
        <f>IF(AND(B5="",C5=""),"",IF(OR(F5="",G5=""),"Missing Date",IF(O5="Complete","Complete",IF(AND(N5&lt;&gt;"",N5&lt;TODAY()),"Operator Cert Expired",IF(AND(T5&lt;&gt;"",T5&lt;0),"Overdue",IF(AND(T5&lt;&gt;"",T5&lt;=60),"Due Soon","OK"))))))</f>
        <v/>
      </c>
    </row>
    <row r="6">
      <c r="A6" s="4" t="inlineStr">
        <is>
          <t>SAMPLE</t>
        </is>
      </c>
      <c r="B6" s="5" t="inlineStr">
        <is>
          <t>Harbor View Hotel (sample)</t>
        </is>
      </c>
      <c r="C6" s="5" t="inlineStr">
        <is>
          <t>Rooftop Spa (sample)</t>
        </is>
      </c>
      <c r="D6" s="4" t="inlineStr">
        <is>
          <t>Spa / Hot Tub</t>
        </is>
      </c>
      <c r="E6" s="5" t="inlineStr">
        <is>
          <t>HP-2026-0142 (sample)</t>
        </is>
      </c>
      <c r="F6" s="6" t="n">
        <v>46521</v>
      </c>
      <c r="G6" s="6" t="n">
        <v>46151</v>
      </c>
      <c r="H6" s="4" t="n">
        <v>12</v>
      </c>
      <c r="I6" s="6">
        <f>IF(OR(G6="",H6=""),"",EDATE(G6,H6))</f>
        <v/>
      </c>
      <c r="J6" s="4" t="inlineStr">
        <is>
          <t>Twice Daily</t>
        </is>
      </c>
      <c r="K6" s="6" t="n">
        <v>46301</v>
      </c>
      <c r="L6" s="6">
        <f>IF(OR(K6="",J6=""),"",K6+IF(J6="Daily",1,IF(J6="Weekly",7,0)))</f>
        <v/>
      </c>
      <c r="M6" s="5" t="inlineStr">
        <is>
          <t>J. Moreno — CPO (sample)</t>
        </is>
      </c>
      <c r="N6" s="6" t="n">
        <v>46291</v>
      </c>
      <c r="O6" s="4" t="inlineStr">
        <is>
          <t>Not Started</t>
        </is>
      </c>
      <c r="P6" s="5" t="inlineStr">
        <is>
          <t>Duty Manager — L. Brooks (sample)</t>
        </is>
      </c>
      <c r="Q6" s="4">
        <f>IF(F6="","",F6-TODAY())</f>
        <v/>
      </c>
      <c r="R6" s="4">
        <f>IF(I6="","",I6-TODAY())</f>
        <v/>
      </c>
      <c r="S6" s="4">
        <f>IF(N6="","",N6-TODAY())</f>
        <v/>
      </c>
      <c r="T6" s="4">
        <f>IF(AND(Q6="",R6="",S6=""),"",MIN(IF(Q6="",99999,Q6),IF(R6="",99999,R6),IF(S6="",99999,S6)))</f>
        <v/>
      </c>
      <c r="U6" s="4">
        <f>IF(L6="","",IF(L6&lt;TODAY(),"Log Overdue","On Track"))</f>
        <v/>
      </c>
      <c r="V6" s="4">
        <f>IF(AND(B6="",C6=""),"",IF(OR(F6="",G6=""),"Missing Date",IF(O6="Complete","Complete",IF(AND(N6&lt;&gt;"",N6&lt;TODAY()),"Operator Cert Expired",IF(AND(T6&lt;&gt;"",T6&lt;0),"Overdue",IF(AND(T6&lt;&gt;"",T6&lt;=60),"Due Soon","OK"))))))</f>
        <v/>
      </c>
    </row>
    <row r="7">
      <c r="A7" s="4" t="inlineStr">
        <is>
          <t>SAMPLE</t>
        </is>
      </c>
      <c r="B7" s="5" t="inlineStr">
        <is>
          <t>Maple Grove HOA (sample)</t>
        </is>
      </c>
      <c r="C7" s="5" t="inlineStr">
        <is>
          <t>Community Pool (sample)</t>
        </is>
      </c>
      <c r="D7" s="4" t="inlineStr">
        <is>
          <t>Pool</t>
        </is>
      </c>
      <c r="E7" s="5" t="inlineStr">
        <is>
          <t>CP-88123 (sample)</t>
        </is>
      </c>
      <c r="F7" s="6" t="n">
        <v>46451</v>
      </c>
      <c r="G7" s="6" t="n">
        <v>45921</v>
      </c>
      <c r="H7" s="4" t="n">
        <v>12</v>
      </c>
      <c r="I7" s="6">
        <f>IF(OR(G7="",H7=""),"",EDATE(G7,H7))</f>
        <v/>
      </c>
      <c r="J7" s="4" t="inlineStr">
        <is>
          <t>Daily</t>
        </is>
      </c>
      <c r="K7" s="6" t="n">
        <v>46298</v>
      </c>
      <c r="L7" s="6">
        <f>IF(OR(K7="",J7=""),"",K7+IF(J7="Daily",1,IF(J7="Weekly",7,0)))</f>
        <v/>
      </c>
      <c r="M7" s="5" t="inlineStr">
        <is>
          <t>K. Nguyen — CPO (sample)</t>
        </is>
      </c>
      <c r="N7" s="6" t="n">
        <v>46901</v>
      </c>
      <c r="O7" s="4" t="inlineStr">
        <is>
          <t>Not Started</t>
        </is>
      </c>
      <c r="P7" s="5" t="inlineStr">
        <is>
          <t>HOA Board — T. Kim (sample)</t>
        </is>
      </c>
      <c r="Q7" s="4">
        <f>IF(F7="","",F7-TODAY())</f>
        <v/>
      </c>
      <c r="R7" s="4">
        <f>IF(I7="","",I7-TODAY())</f>
        <v/>
      </c>
      <c r="S7" s="4">
        <f>IF(N7="","",N7-TODAY())</f>
        <v/>
      </c>
      <c r="T7" s="4">
        <f>IF(AND(Q7="",R7="",S7=""),"",MIN(IF(Q7="",99999,Q7),IF(R7="",99999,R7),IF(S7="",99999,S7)))</f>
        <v/>
      </c>
      <c r="U7" s="4">
        <f>IF(L7="","",IF(L7&lt;TODAY(),"Log Overdue","On Track"))</f>
        <v/>
      </c>
      <c r="V7" s="4">
        <f>IF(AND(B7="",C7=""),"",IF(OR(F7="",G7=""),"Missing Date",IF(O7="Complete","Complete",IF(AND(N7&lt;&gt;"",N7&lt;TODAY()),"Operator Cert Expired",IF(AND(T7&lt;&gt;"",T7&lt;0),"Overdue",IF(AND(T7&lt;&gt;"",T7&lt;=60),"Due Soon","OK"))))))</f>
        <v/>
      </c>
    </row>
    <row r="8">
      <c r="A8" s="4" t="inlineStr">
        <is>
          <t>SAMPLE</t>
        </is>
      </c>
      <c r="B8" s="5" t="inlineStr">
        <is>
          <t>Riverside Fitness Club (sample)</t>
        </is>
      </c>
      <c r="C8" s="5" t="inlineStr">
        <is>
          <t>Lap Pool (sample)</t>
        </is>
      </c>
      <c r="D8" s="4" t="inlineStr">
        <is>
          <t>Pool</t>
        </is>
      </c>
      <c r="E8" s="5" t="inlineStr">
        <is>
          <t>FC-5521 (sample)</t>
        </is>
      </c>
      <c r="F8" s="6" t="n">
        <v>46601</v>
      </c>
      <c r="G8" s="6" t="n">
        <v>46211</v>
      </c>
      <c r="H8" s="4" t="n">
        <v>12</v>
      </c>
      <c r="I8" s="6">
        <f>IF(OR(G8="",H8=""),"",EDATE(G8,H8))</f>
        <v/>
      </c>
      <c r="J8" s="4" t="inlineStr">
        <is>
          <t>Daily</t>
        </is>
      </c>
      <c r="K8" s="6" t="n">
        <v>46300</v>
      </c>
      <c r="L8" s="6">
        <f>IF(OR(K8="",J8=""),"",K8+IF(J8="Daily",1,IF(J8="Weekly",7,0)))</f>
        <v/>
      </c>
      <c r="M8" s="5" t="inlineStr">
        <is>
          <t>A. Patel — CPO (sample)</t>
        </is>
      </c>
      <c r="N8" s="6" t="n">
        <v>47001</v>
      </c>
      <c r="O8" s="4" t="inlineStr">
        <is>
          <t>Complete</t>
        </is>
      </c>
      <c r="P8" s="5" t="inlineStr">
        <is>
          <t>Facilities — R. Shah (sample)</t>
        </is>
      </c>
      <c r="Q8" s="4">
        <f>IF(F8="","",F8-TODAY())</f>
        <v/>
      </c>
      <c r="R8" s="4">
        <f>IF(I8="","",I8-TODAY())</f>
        <v/>
      </c>
      <c r="S8" s="4">
        <f>IF(N8="","",N8-TODAY())</f>
        <v/>
      </c>
      <c r="T8" s="4">
        <f>IF(AND(Q8="",R8="",S8=""),"",MIN(IF(Q8="",99999,Q8),IF(R8="",99999,R8),IF(S8="",99999,S8)))</f>
        <v/>
      </c>
      <c r="U8" s="4">
        <f>IF(L8="","",IF(L8&lt;TODAY(),"Log Overdue","On Track"))</f>
        <v/>
      </c>
      <c r="V8" s="4">
        <f>IF(AND(B8="",C8=""),"",IF(OR(F8="",G8=""),"Missing Date",IF(O8="Complete","Complete",IF(AND(N8&lt;&gt;"",N8&lt;TODAY()),"Operator Cert Expired",IF(AND(T8&lt;&gt;"",T8&lt;0),"Overdue",IF(AND(T8&lt;&gt;"",T8&lt;=60),"Due Soon","OK"))))))</f>
        <v/>
      </c>
    </row>
    <row r="9">
      <c r="A9" s="4" t="inlineStr">
        <is>
          <t>SAMPLE</t>
        </is>
      </c>
      <c r="B9" s="5" t="inlineStr">
        <is>
          <t>Riverside Fitness Club (sample)</t>
        </is>
      </c>
      <c r="C9" s="5" t="inlineStr">
        <is>
          <t>Hydro Spa (sample)</t>
        </is>
      </c>
      <c r="D9" s="4" t="inlineStr">
        <is>
          <t>Spa / Hot Tub</t>
        </is>
      </c>
      <c r="E9" s="5" t="inlineStr">
        <is>
          <t>FC-5522 (sample)</t>
        </is>
      </c>
      <c r="F9" s="6" t="n">
        <v>46561</v>
      </c>
      <c r="G9" s="6" t="n">
        <v>46201</v>
      </c>
      <c r="H9" s="4" t="n">
        <v>6</v>
      </c>
      <c r="I9" s="6">
        <f>IF(OR(G9="",H9=""),"",EDATE(G9,H9))</f>
        <v/>
      </c>
      <c r="J9" s="4" t="inlineStr">
        <is>
          <t>Twice Daily</t>
        </is>
      </c>
      <c r="K9" s="6" t="n">
        <v>46299</v>
      </c>
      <c r="L9" s="6">
        <f>IF(OR(K9="",J9=""),"",K9+IF(J9="Daily",1,IF(J9="Weekly",7,0)))</f>
        <v/>
      </c>
      <c r="M9" s="5" t="inlineStr">
        <is>
          <t>Contracted Pool Service (sample)</t>
        </is>
      </c>
      <c r="N9" s="6" t="n">
        <v>46346</v>
      </c>
      <c r="O9" s="4" t="inlineStr">
        <is>
          <t>Scheduled</t>
        </is>
      </c>
      <c r="P9" s="5" t="inlineStr">
        <is>
          <t>Property Mgmt (sample)</t>
        </is>
      </c>
      <c r="Q9" s="4">
        <f>IF(F9="","",F9-TODAY())</f>
        <v/>
      </c>
      <c r="R9" s="4">
        <f>IF(I9="","",I9-TODAY())</f>
        <v/>
      </c>
      <c r="S9" s="4">
        <f>IF(N9="","",N9-TODAY())</f>
        <v/>
      </c>
      <c r="T9" s="4">
        <f>IF(AND(Q9="",R9="",S9=""),"",MIN(IF(Q9="",99999,Q9),IF(R9="",99999,R9),IF(S9="",99999,S9)))</f>
        <v/>
      </c>
      <c r="U9" s="4">
        <f>IF(L9="","",IF(L9&lt;TODAY(),"Log Overdue","On Track"))</f>
        <v/>
      </c>
      <c r="V9" s="4">
        <f>IF(AND(B9="",C9=""),"",IF(OR(F9="",G9=""),"Missing Date",IF(O9="Complete","Complete",IF(AND(N9&lt;&gt;"",N9&lt;TODAY()),"Operator Cert Expired",IF(AND(T9&lt;&gt;"",T9&lt;0),"Overdue",IF(AND(T9&lt;&gt;"",T9&lt;=60),"Due Soon","OK"))))))</f>
        <v/>
      </c>
    </row>
    <row r="10">
      <c r="A10" s="4" t="inlineStr">
        <is>
          <t>SAMPLE</t>
        </is>
      </c>
      <c r="B10" s="5" t="inlineStr">
        <is>
          <t>Sunset Apartments (sample)</t>
        </is>
      </c>
      <c r="C10" s="5" t="inlineStr">
        <is>
          <t>Courtyard Pool (sample)</t>
        </is>
      </c>
      <c r="D10" s="4" t="inlineStr">
        <is>
          <t>Pool</t>
        </is>
      </c>
      <c r="E10" s="5" t="inlineStr">
        <is>
          <t>SA-1007 (sample)</t>
        </is>
      </c>
      <c r="F10" s="6" t="n"/>
      <c r="G10" s="6" t="n">
        <v>46241</v>
      </c>
      <c r="H10" s="4" t="n">
        <v>12</v>
      </c>
      <c r="I10" s="6">
        <f>IF(OR(G10="",H10=""),"",EDATE(G10,H10))</f>
        <v/>
      </c>
      <c r="J10" s="4" t="inlineStr">
        <is>
          <t>Weekly</t>
        </is>
      </c>
      <c r="K10" s="6" t="n">
        <v>46297</v>
      </c>
      <c r="L10" s="6">
        <f>IF(OR(K10="",J10=""),"",K10+IF(J10="Daily",1,IF(J10="Weekly",7,0)))</f>
        <v/>
      </c>
      <c r="M10" s="5" t="inlineStr">
        <is>
          <t>J. Moreno — CPO (sample)</t>
        </is>
      </c>
      <c r="N10" s="6" t="n">
        <v>46701</v>
      </c>
      <c r="O10" s="4" t="inlineStr">
        <is>
          <t>Reminder Sent</t>
        </is>
      </c>
      <c r="P10" s="5" t="inlineStr">
        <is>
          <t>Property Mgmt (sample)</t>
        </is>
      </c>
      <c r="Q10" s="4">
        <f>IF(F10="","",F10-TODAY())</f>
        <v/>
      </c>
      <c r="R10" s="4">
        <f>IF(I10="","",I10-TODAY())</f>
        <v/>
      </c>
      <c r="S10" s="4">
        <f>IF(N10="","",N10-TODAY())</f>
        <v/>
      </c>
      <c r="T10" s="4">
        <f>IF(AND(Q10="",R10="",S10=""),"",MIN(IF(Q10="",99999,Q10),IF(R10="",99999,R10),IF(S10="",99999,S10)))</f>
        <v/>
      </c>
      <c r="U10" s="4">
        <f>IF(L10="","",IF(L10&lt;TODAY(),"Log Overdue","On Track"))</f>
        <v/>
      </c>
      <c r="V10" s="4">
        <f>IF(AND(B10="",C10=""),"",IF(OR(F10="",G10=""),"Missing Date",IF(O10="Complete","Complete",IF(AND(N10&lt;&gt;"",N10&lt;TODAY()),"Operator Cert Expired",IF(AND(T10&lt;&gt;"",T10&lt;0),"Overdue",IF(AND(T10&lt;&gt;"",T10&lt;=60),"Due Soon","OK"))))))</f>
        <v/>
      </c>
    </row>
    <row r="11">
      <c r="A11" s="4" t="inlineStr">
        <is>
          <t>SAMPLE</t>
        </is>
      </c>
      <c r="B11" s="5" t="inlineStr">
        <is>
          <t>City Aquatic Center (sample)</t>
        </is>
      </c>
      <c r="C11" s="5" t="inlineStr">
        <is>
          <t>Splash Pad (sample)</t>
        </is>
      </c>
      <c r="D11" s="4" t="inlineStr">
        <is>
          <t>Splash Pad</t>
        </is>
      </c>
      <c r="E11" s="5" t="inlineStr">
        <is>
          <t>AQ-3301 (sample)</t>
        </is>
      </c>
      <c r="F11" s="6" t="n">
        <v>46631</v>
      </c>
      <c r="G11" s="6" t="n">
        <v>46271</v>
      </c>
      <c r="H11" s="4" t="n">
        <v>12</v>
      </c>
      <c r="I11" s="6">
        <f>IF(OR(G11="",H11=""),"",EDATE(G11,H11))</f>
        <v/>
      </c>
      <c r="J11" s="4" t="inlineStr">
        <is>
          <t>Weekly</t>
        </is>
      </c>
      <c r="K11" s="6" t="n">
        <v>46299</v>
      </c>
      <c r="L11" s="6">
        <f>IF(OR(K11="",J11=""),"",K11+IF(J11="Daily",1,IF(J11="Weekly",7,0)))</f>
        <v/>
      </c>
      <c r="M11" s="5" t="inlineStr">
        <is>
          <t>K. Nguyen — CPO (sample)</t>
        </is>
      </c>
      <c r="N11" s="6" t="n">
        <v>47501</v>
      </c>
      <c r="O11" s="4" t="inlineStr">
        <is>
          <t>Not Started</t>
        </is>
      </c>
      <c r="P11" s="5" t="inlineStr">
        <is>
          <t>Duty Manager — L. Brooks (sample)</t>
        </is>
      </c>
      <c r="Q11" s="4">
        <f>IF(F11="","",F11-TODAY())</f>
        <v/>
      </c>
      <c r="R11" s="4">
        <f>IF(I11="","",I11-TODAY())</f>
        <v/>
      </c>
      <c r="S11" s="4">
        <f>IF(N11="","",N11-TODAY())</f>
        <v/>
      </c>
      <c r="T11" s="4">
        <f>IF(AND(Q11="",R11="",S11=""),"",MIN(IF(Q11="",99999,Q11),IF(R11="",99999,R11),IF(S11="",99999,S11)))</f>
        <v/>
      </c>
      <c r="U11" s="4">
        <f>IF(L11="","",IF(L11&lt;TODAY(),"Log Overdue","On Track"))</f>
        <v/>
      </c>
      <c r="V11" s="4">
        <f>IF(AND(B11="",C11=""),"",IF(OR(F11="",G11=""),"Missing Date",IF(O11="Complete","Complete",IF(AND(N11&lt;&gt;"",N11&lt;TODAY()),"Operator Cert Expired",IF(AND(T11&lt;&gt;"",T11&lt;0),"Overdue",IF(AND(T11&lt;&gt;"",T11&lt;=60),"Due Soon","OK"))))))</f>
        <v/>
      </c>
    </row>
    <row r="12">
      <c r="A12" s="4" t="inlineStr">
        <is>
          <t>SAMPLE</t>
        </is>
      </c>
      <c r="B12" s="5" t="inlineStr">
        <is>
          <t>City Aquatic Center (sample)</t>
        </is>
      </c>
      <c r="C12" s="5" t="inlineStr">
        <is>
          <t>Toddler Pool (sample)</t>
        </is>
      </c>
      <c r="D12" s="4" t="inlineStr">
        <is>
          <t>Wading Pool</t>
        </is>
      </c>
      <c r="E12" s="5" t="inlineStr">
        <is>
          <t>AQ-3302 (sample)</t>
        </is>
      </c>
      <c r="F12" s="6" t="n">
        <v>46581</v>
      </c>
      <c r="G12" s="6" t="n">
        <v>45981</v>
      </c>
      <c r="H12" s="4" t="n">
        <v>12</v>
      </c>
      <c r="I12" s="6">
        <f>IF(OR(G12="",H12=""),"",EDATE(G12,H12))</f>
        <v/>
      </c>
      <c r="J12" s="4" t="inlineStr">
        <is>
          <t>Daily</t>
        </is>
      </c>
      <c r="K12" s="6" t="n">
        <v>46300</v>
      </c>
      <c r="L12" s="6">
        <f>IF(OR(K12="",J12=""),"",K12+IF(J12="Daily",1,IF(J12="Weekly",7,0)))</f>
        <v/>
      </c>
      <c r="M12" s="5" t="inlineStr">
        <is>
          <t>K. Nguyen — CPO (sample)</t>
        </is>
      </c>
      <c r="N12" s="6" t="n">
        <v>47501</v>
      </c>
      <c r="O12" s="4" t="inlineStr">
        <is>
          <t>Not Started</t>
        </is>
      </c>
      <c r="P12" s="5" t="inlineStr">
        <is>
          <t>Duty Manager — L. Brooks (sample)</t>
        </is>
      </c>
      <c r="Q12" s="4">
        <f>IF(F12="","",F12-TODAY())</f>
        <v/>
      </c>
      <c r="R12" s="4">
        <f>IF(I12="","",I12-TODAY())</f>
        <v/>
      </c>
      <c r="S12" s="4">
        <f>IF(N12="","",N12-TODAY())</f>
        <v/>
      </c>
      <c r="T12" s="4">
        <f>IF(AND(Q12="",R12="",S12=""),"",MIN(IF(Q12="",99999,Q12),IF(R12="",99999,R12),IF(S12="",99999,S12)))</f>
        <v/>
      </c>
      <c r="U12" s="4">
        <f>IF(L12="","",IF(L12&lt;TODAY(),"Log Overdue","On Track"))</f>
        <v/>
      </c>
      <c r="V12" s="4">
        <f>IF(AND(B12="",C12=""),"",IF(OR(F12="",G12=""),"Missing Date",IF(O12="Complete","Complete",IF(AND(N12&lt;&gt;"",N12&lt;TODAY()),"Operator Cert Expired",IF(AND(T12&lt;&gt;"",T12&lt;0),"Overdue",IF(AND(T12&lt;&gt;"",T12&lt;=60),"Due Soon","OK"))))))</f>
        <v/>
      </c>
    </row>
    <row r="13">
      <c r="I13" s="6">
        <f>IF(OR(G13="",H13=""),"",EDATE(G13,H13))</f>
        <v/>
      </c>
      <c r="L13" s="6">
        <f>IF(OR(K13="",J13=""),"",K13+IF(J13="Daily",1,IF(J13="Weekly",7,0)))</f>
        <v/>
      </c>
      <c r="Q13" s="4">
        <f>IF(F13="","",F13-TODAY())</f>
        <v/>
      </c>
      <c r="R13" s="4">
        <f>IF(I13="","",I13-TODAY())</f>
        <v/>
      </c>
      <c r="S13" s="4">
        <f>IF(N13="","",N13-TODAY())</f>
        <v/>
      </c>
      <c r="T13" s="4">
        <f>IF(AND(Q13="",R13="",S13=""),"",MIN(IF(Q13="",99999,Q13),IF(R13="",99999,R13),IF(S13="",99999,S13)))</f>
        <v/>
      </c>
      <c r="U13" s="4">
        <f>IF(L13="","",IF(L13&lt;TODAY(),"Log Overdue","On Track"))</f>
        <v/>
      </c>
      <c r="V13" s="4">
        <f>IF(AND(B13="",C13=""),"",IF(OR(F13="",G13=""),"Missing Date",IF(O13="Complete","Complete",IF(AND(N13&lt;&gt;"",N13&lt;TODAY()),"Operator Cert Expired",IF(AND(T13&lt;&gt;"",T13&lt;0),"Overdue",IF(AND(T13&lt;&gt;"",T13&lt;=60),"Due Soon","OK"))))))</f>
        <v/>
      </c>
    </row>
    <row r="14">
      <c r="I14" s="6">
        <f>IF(OR(G14="",H14=""),"",EDATE(G14,H14))</f>
        <v/>
      </c>
      <c r="L14" s="6">
        <f>IF(OR(K14="",J14=""),"",K14+IF(J14="Daily",1,IF(J14="Weekly",7,0)))</f>
        <v/>
      </c>
      <c r="Q14" s="4">
        <f>IF(F14="","",F14-TODAY())</f>
        <v/>
      </c>
      <c r="R14" s="4">
        <f>IF(I14="","",I14-TODAY())</f>
        <v/>
      </c>
      <c r="S14" s="4">
        <f>IF(N14="","",N14-TODAY())</f>
        <v/>
      </c>
      <c r="T14" s="4">
        <f>IF(AND(Q14="",R14="",S14=""),"",MIN(IF(Q14="",99999,Q14),IF(R14="",99999,R14),IF(S14="",99999,S14)))</f>
        <v/>
      </c>
      <c r="U14" s="4">
        <f>IF(L14="","",IF(L14&lt;TODAY(),"Log Overdue","On Track"))</f>
        <v/>
      </c>
      <c r="V14" s="4">
        <f>IF(AND(B14="",C14=""),"",IF(OR(F14="",G14=""),"Missing Date",IF(O14="Complete","Complete",IF(AND(N14&lt;&gt;"",N14&lt;TODAY()),"Operator Cert Expired",IF(AND(T14&lt;&gt;"",T14&lt;0),"Overdue",IF(AND(T14&lt;&gt;"",T14&lt;=60),"Due Soon","OK"))))))</f>
        <v/>
      </c>
    </row>
    <row r="15">
      <c r="I15" s="6">
        <f>IF(OR(G15="",H15=""),"",EDATE(G15,H15))</f>
        <v/>
      </c>
      <c r="L15" s="6">
        <f>IF(OR(K15="",J15=""),"",K15+IF(J15="Daily",1,IF(J15="Weekly",7,0)))</f>
        <v/>
      </c>
      <c r="Q15" s="4">
        <f>IF(F15="","",F15-TODAY())</f>
        <v/>
      </c>
      <c r="R15" s="4">
        <f>IF(I15="","",I15-TODAY())</f>
        <v/>
      </c>
      <c r="S15" s="4">
        <f>IF(N15="","",N15-TODAY())</f>
        <v/>
      </c>
      <c r="T15" s="4">
        <f>IF(AND(Q15="",R15="",S15=""),"",MIN(IF(Q15="",99999,Q15),IF(R15="",99999,R15),IF(S15="",99999,S15)))</f>
        <v/>
      </c>
      <c r="U15" s="4">
        <f>IF(L15="","",IF(L15&lt;TODAY(),"Log Overdue","On Track"))</f>
        <v/>
      </c>
      <c r="V15" s="4">
        <f>IF(AND(B15="",C15=""),"",IF(OR(F15="",G15=""),"Missing Date",IF(O15="Complete","Complete",IF(AND(N15&lt;&gt;"",N15&lt;TODAY()),"Operator Cert Expired",IF(AND(T15&lt;&gt;"",T15&lt;0),"Overdue",IF(AND(T15&lt;&gt;"",T15&lt;=60),"Due Soon","OK"))))))</f>
        <v/>
      </c>
    </row>
    <row r="16">
      <c r="I16" s="6">
        <f>IF(OR(G16="",H16=""),"",EDATE(G16,H16))</f>
        <v/>
      </c>
      <c r="L16" s="6">
        <f>IF(OR(K16="",J16=""),"",K16+IF(J16="Daily",1,IF(J16="Weekly",7,0)))</f>
        <v/>
      </c>
      <c r="Q16" s="4">
        <f>IF(F16="","",F16-TODAY())</f>
        <v/>
      </c>
      <c r="R16" s="4">
        <f>IF(I16="","",I16-TODAY())</f>
        <v/>
      </c>
      <c r="S16" s="4">
        <f>IF(N16="","",N16-TODAY())</f>
        <v/>
      </c>
      <c r="T16" s="4">
        <f>IF(AND(Q16="",R16="",S16=""),"",MIN(IF(Q16="",99999,Q16),IF(R16="",99999,R16),IF(S16="",99999,S16)))</f>
        <v/>
      </c>
      <c r="U16" s="4">
        <f>IF(L16="","",IF(L16&lt;TODAY(),"Log Overdue","On Track"))</f>
        <v/>
      </c>
      <c r="V16" s="4">
        <f>IF(AND(B16="",C16=""),"",IF(OR(F16="",G16=""),"Missing Date",IF(O16="Complete","Complete",IF(AND(N16&lt;&gt;"",N16&lt;TODAY()),"Operator Cert Expired",IF(AND(T16&lt;&gt;"",T16&lt;0),"Overdue",IF(AND(T16&lt;&gt;"",T16&lt;=60),"Due Soon","OK"))))))</f>
        <v/>
      </c>
    </row>
    <row r="17">
      <c r="I17" s="6">
        <f>IF(OR(G17="",H17=""),"",EDATE(G17,H17))</f>
        <v/>
      </c>
      <c r="L17" s="6">
        <f>IF(OR(K17="",J17=""),"",K17+IF(J17="Daily",1,IF(J17="Weekly",7,0)))</f>
        <v/>
      </c>
      <c r="Q17" s="4">
        <f>IF(F17="","",F17-TODAY())</f>
        <v/>
      </c>
      <c r="R17" s="4">
        <f>IF(I17="","",I17-TODAY())</f>
        <v/>
      </c>
      <c r="S17" s="4">
        <f>IF(N17="","",N17-TODAY())</f>
        <v/>
      </c>
      <c r="T17" s="4">
        <f>IF(AND(Q17="",R17="",S17=""),"",MIN(IF(Q17="",99999,Q17),IF(R17="",99999,R17),IF(S17="",99999,S17)))</f>
        <v/>
      </c>
      <c r="U17" s="4">
        <f>IF(L17="","",IF(L17&lt;TODAY(),"Log Overdue","On Track"))</f>
        <v/>
      </c>
      <c r="V17" s="4">
        <f>IF(AND(B17="",C17=""),"",IF(OR(F17="",G17=""),"Missing Date",IF(O17="Complete","Complete",IF(AND(N17&lt;&gt;"",N17&lt;TODAY()),"Operator Cert Expired",IF(AND(T17&lt;&gt;"",T17&lt;0),"Overdue",IF(AND(T17&lt;&gt;"",T17&lt;=60),"Due Soon","OK"))))))</f>
        <v/>
      </c>
    </row>
    <row r="18">
      <c r="I18" s="6">
        <f>IF(OR(G18="",H18=""),"",EDATE(G18,H18))</f>
        <v/>
      </c>
      <c r="L18" s="6">
        <f>IF(OR(K18="",J18=""),"",K18+IF(J18="Daily",1,IF(J18="Weekly",7,0)))</f>
        <v/>
      </c>
      <c r="Q18" s="4">
        <f>IF(F18="","",F18-TODAY())</f>
        <v/>
      </c>
      <c r="R18" s="4">
        <f>IF(I18="","",I18-TODAY())</f>
        <v/>
      </c>
      <c r="S18" s="4">
        <f>IF(N18="","",N18-TODAY())</f>
        <v/>
      </c>
      <c r="T18" s="4">
        <f>IF(AND(Q18="",R18="",S18=""),"",MIN(IF(Q18="",99999,Q18),IF(R18="",99999,R18),IF(S18="",99999,S18)))</f>
        <v/>
      </c>
      <c r="U18" s="4">
        <f>IF(L18="","",IF(L18&lt;TODAY(),"Log Overdue","On Track"))</f>
        <v/>
      </c>
      <c r="V18" s="4">
        <f>IF(AND(B18="",C18=""),"",IF(OR(F18="",G18=""),"Missing Date",IF(O18="Complete","Complete",IF(AND(N18&lt;&gt;"",N18&lt;TODAY()),"Operator Cert Expired",IF(AND(T18&lt;&gt;"",T18&lt;0),"Overdue",IF(AND(T18&lt;&gt;"",T18&lt;=60),"Due Soon","OK"))))))</f>
        <v/>
      </c>
    </row>
    <row r="19">
      <c r="I19" s="6">
        <f>IF(OR(G19="",H19=""),"",EDATE(G19,H19))</f>
        <v/>
      </c>
      <c r="L19" s="6">
        <f>IF(OR(K19="",J19=""),"",K19+IF(J19="Daily",1,IF(J19="Weekly",7,0)))</f>
        <v/>
      </c>
      <c r="Q19" s="4">
        <f>IF(F19="","",F19-TODAY())</f>
        <v/>
      </c>
      <c r="R19" s="4">
        <f>IF(I19="","",I19-TODAY())</f>
        <v/>
      </c>
      <c r="S19" s="4">
        <f>IF(N19="","",N19-TODAY())</f>
        <v/>
      </c>
      <c r="T19" s="4">
        <f>IF(AND(Q19="",R19="",S19=""),"",MIN(IF(Q19="",99999,Q19),IF(R19="",99999,R19),IF(S19="",99999,S19)))</f>
        <v/>
      </c>
      <c r="U19" s="4">
        <f>IF(L19="","",IF(L19&lt;TODAY(),"Log Overdue","On Track"))</f>
        <v/>
      </c>
      <c r="V19" s="4">
        <f>IF(AND(B19="",C19=""),"",IF(OR(F19="",G19=""),"Missing Date",IF(O19="Complete","Complete",IF(AND(N19&lt;&gt;"",N19&lt;TODAY()),"Operator Cert Expired",IF(AND(T19&lt;&gt;"",T19&lt;0),"Overdue",IF(AND(T19&lt;&gt;"",T19&lt;=60),"Due Soon","OK"))))))</f>
        <v/>
      </c>
    </row>
    <row r="20">
      <c r="I20" s="6">
        <f>IF(OR(G20="",H20=""),"",EDATE(G20,H20))</f>
        <v/>
      </c>
      <c r="L20" s="6">
        <f>IF(OR(K20="",J20=""),"",K20+IF(J20="Daily",1,IF(J20="Weekly",7,0)))</f>
        <v/>
      </c>
      <c r="Q20" s="4">
        <f>IF(F20="","",F20-TODAY())</f>
        <v/>
      </c>
      <c r="R20" s="4">
        <f>IF(I20="","",I20-TODAY())</f>
        <v/>
      </c>
      <c r="S20" s="4">
        <f>IF(N20="","",N20-TODAY())</f>
        <v/>
      </c>
      <c r="T20" s="4">
        <f>IF(AND(Q20="",R20="",S20=""),"",MIN(IF(Q20="",99999,Q20),IF(R20="",99999,R20),IF(S20="",99999,S20)))</f>
        <v/>
      </c>
      <c r="U20" s="4">
        <f>IF(L20="","",IF(L20&lt;TODAY(),"Log Overdue","On Track"))</f>
        <v/>
      </c>
      <c r="V20" s="4">
        <f>IF(AND(B20="",C20=""),"",IF(OR(F20="",G20=""),"Missing Date",IF(O20="Complete","Complete",IF(AND(N20&lt;&gt;"",N20&lt;TODAY()),"Operator Cert Expired",IF(AND(T20&lt;&gt;"",T20&lt;0),"Overdue",IF(AND(T20&lt;&gt;"",T20&lt;=60),"Due Soon","OK"))))))</f>
        <v/>
      </c>
    </row>
    <row r="21">
      <c r="I21" s="6">
        <f>IF(OR(G21="",H21=""),"",EDATE(G21,H21))</f>
        <v/>
      </c>
      <c r="L21" s="6">
        <f>IF(OR(K21="",J21=""),"",K21+IF(J21="Daily",1,IF(J21="Weekly",7,0)))</f>
        <v/>
      </c>
      <c r="Q21" s="4">
        <f>IF(F21="","",F21-TODAY())</f>
        <v/>
      </c>
      <c r="R21" s="4">
        <f>IF(I21="","",I21-TODAY())</f>
        <v/>
      </c>
      <c r="S21" s="4">
        <f>IF(N21="","",N21-TODAY())</f>
        <v/>
      </c>
      <c r="T21" s="4">
        <f>IF(AND(Q21="",R21="",S21=""),"",MIN(IF(Q21="",99999,Q21),IF(R21="",99999,R21),IF(S21="",99999,S21)))</f>
        <v/>
      </c>
      <c r="U21" s="4">
        <f>IF(L21="","",IF(L21&lt;TODAY(),"Log Overdue","On Track"))</f>
        <v/>
      </c>
      <c r="V21" s="4">
        <f>IF(AND(B21="",C21=""),"",IF(OR(F21="",G21=""),"Missing Date",IF(O21="Complete","Complete",IF(AND(N21&lt;&gt;"",N21&lt;TODAY()),"Operator Cert Expired",IF(AND(T21&lt;&gt;"",T21&lt;0),"Overdue",IF(AND(T21&lt;&gt;"",T21&lt;=60),"Due Soon","OK"))))))</f>
        <v/>
      </c>
    </row>
    <row r="22">
      <c r="I22" s="6">
        <f>IF(OR(G22="",H22=""),"",EDATE(G22,H22))</f>
        <v/>
      </c>
      <c r="L22" s="6">
        <f>IF(OR(K22="",J22=""),"",K22+IF(J22="Daily",1,IF(J22="Weekly",7,0)))</f>
        <v/>
      </c>
      <c r="Q22" s="4">
        <f>IF(F22="","",F22-TODAY())</f>
        <v/>
      </c>
      <c r="R22" s="4">
        <f>IF(I22="","",I22-TODAY())</f>
        <v/>
      </c>
      <c r="S22" s="4">
        <f>IF(N22="","",N22-TODAY())</f>
        <v/>
      </c>
      <c r="T22" s="4">
        <f>IF(AND(Q22="",R22="",S22=""),"",MIN(IF(Q22="",99999,Q22),IF(R22="",99999,R22),IF(S22="",99999,S22)))</f>
        <v/>
      </c>
      <c r="U22" s="4">
        <f>IF(L22="","",IF(L22&lt;TODAY(),"Log Overdue","On Track"))</f>
        <v/>
      </c>
      <c r="V22" s="4">
        <f>IF(AND(B22="",C22=""),"",IF(OR(F22="",G22=""),"Missing Date",IF(O22="Complete","Complete",IF(AND(N22&lt;&gt;"",N22&lt;TODAY()),"Operator Cert Expired",IF(AND(T22&lt;&gt;"",T22&lt;0),"Overdue",IF(AND(T22&lt;&gt;"",T22&lt;=60),"Due Soon","OK"))))))</f>
        <v/>
      </c>
    </row>
    <row r="23">
      <c r="I23" s="6">
        <f>IF(OR(G23="",H23=""),"",EDATE(G23,H23))</f>
        <v/>
      </c>
      <c r="L23" s="6">
        <f>IF(OR(K23="",J23=""),"",K23+IF(J23="Daily",1,IF(J23="Weekly",7,0)))</f>
        <v/>
      </c>
      <c r="Q23" s="4">
        <f>IF(F23="","",F23-TODAY())</f>
        <v/>
      </c>
      <c r="R23" s="4">
        <f>IF(I23="","",I23-TODAY())</f>
        <v/>
      </c>
      <c r="S23" s="4">
        <f>IF(N23="","",N23-TODAY())</f>
        <v/>
      </c>
      <c r="T23" s="4">
        <f>IF(AND(Q23="",R23="",S23=""),"",MIN(IF(Q23="",99999,Q23),IF(R23="",99999,R23),IF(S23="",99999,S23)))</f>
        <v/>
      </c>
      <c r="U23" s="4">
        <f>IF(L23="","",IF(L23&lt;TODAY(),"Log Overdue","On Track"))</f>
        <v/>
      </c>
      <c r="V23" s="4">
        <f>IF(AND(B23="",C23=""),"",IF(OR(F23="",G23=""),"Missing Date",IF(O23="Complete","Complete",IF(AND(N23&lt;&gt;"",N23&lt;TODAY()),"Operator Cert Expired",IF(AND(T23&lt;&gt;"",T23&lt;0),"Overdue",IF(AND(T23&lt;&gt;"",T23&lt;=60),"Due Soon","OK"))))))</f>
        <v/>
      </c>
    </row>
    <row r="24">
      <c r="I24" s="6">
        <f>IF(OR(G24="",H24=""),"",EDATE(G24,H24))</f>
        <v/>
      </c>
      <c r="L24" s="6">
        <f>IF(OR(K24="",J24=""),"",K24+IF(J24="Daily",1,IF(J24="Weekly",7,0)))</f>
        <v/>
      </c>
      <c r="Q24" s="4">
        <f>IF(F24="","",F24-TODAY())</f>
        <v/>
      </c>
      <c r="R24" s="4">
        <f>IF(I24="","",I24-TODAY())</f>
        <v/>
      </c>
      <c r="S24" s="4">
        <f>IF(N24="","",N24-TODAY())</f>
        <v/>
      </c>
      <c r="T24" s="4">
        <f>IF(AND(Q24="",R24="",S24=""),"",MIN(IF(Q24="",99999,Q24),IF(R24="",99999,R24),IF(S24="",99999,S24)))</f>
        <v/>
      </c>
      <c r="U24" s="4">
        <f>IF(L24="","",IF(L24&lt;TODAY(),"Log Overdue","On Track"))</f>
        <v/>
      </c>
      <c r="V24" s="4">
        <f>IF(AND(B24="",C24=""),"",IF(OR(F24="",G24=""),"Missing Date",IF(O24="Complete","Complete",IF(AND(N24&lt;&gt;"",N24&lt;TODAY()),"Operator Cert Expired",IF(AND(T24&lt;&gt;"",T24&lt;0),"Overdue",IF(AND(T24&lt;&gt;"",T24&lt;=60),"Due Soon","OK"))))))</f>
        <v/>
      </c>
    </row>
    <row r="25">
      <c r="I25" s="6">
        <f>IF(OR(G25="",H25=""),"",EDATE(G25,H25))</f>
        <v/>
      </c>
      <c r="L25" s="6">
        <f>IF(OR(K25="",J25=""),"",K25+IF(J25="Daily",1,IF(J25="Weekly",7,0)))</f>
        <v/>
      </c>
      <c r="Q25" s="4">
        <f>IF(F25="","",F25-TODAY())</f>
        <v/>
      </c>
      <c r="R25" s="4">
        <f>IF(I25="","",I25-TODAY())</f>
        <v/>
      </c>
      <c r="S25" s="4">
        <f>IF(N25="","",N25-TODAY())</f>
        <v/>
      </c>
      <c r="T25" s="4">
        <f>IF(AND(Q25="",R25="",S25=""),"",MIN(IF(Q25="",99999,Q25),IF(R25="",99999,R25),IF(S25="",99999,S25)))</f>
        <v/>
      </c>
      <c r="U25" s="4">
        <f>IF(L25="","",IF(L25&lt;TODAY(),"Log Overdue","On Track"))</f>
        <v/>
      </c>
      <c r="V25" s="4">
        <f>IF(AND(B25="",C25=""),"",IF(OR(F25="",G25=""),"Missing Date",IF(O25="Complete","Complete",IF(AND(N25&lt;&gt;"",N25&lt;TODAY()),"Operator Cert Expired",IF(AND(T25&lt;&gt;"",T25&lt;0),"Overdue",IF(AND(T25&lt;&gt;"",T25&lt;=60),"Due Soon","OK"))))))</f>
        <v/>
      </c>
    </row>
    <row r="26">
      <c r="I26" s="6">
        <f>IF(OR(G26="",H26=""),"",EDATE(G26,H26))</f>
        <v/>
      </c>
      <c r="L26" s="6">
        <f>IF(OR(K26="",J26=""),"",K26+IF(J26="Daily",1,IF(J26="Weekly",7,0)))</f>
        <v/>
      </c>
      <c r="Q26" s="4">
        <f>IF(F26="","",F26-TODAY())</f>
        <v/>
      </c>
      <c r="R26" s="4">
        <f>IF(I26="","",I26-TODAY())</f>
        <v/>
      </c>
      <c r="S26" s="4">
        <f>IF(N26="","",N26-TODAY())</f>
        <v/>
      </c>
      <c r="T26" s="4">
        <f>IF(AND(Q26="",R26="",S26=""),"",MIN(IF(Q26="",99999,Q26),IF(R26="",99999,R26),IF(S26="",99999,S26)))</f>
        <v/>
      </c>
      <c r="U26" s="4">
        <f>IF(L26="","",IF(L26&lt;TODAY(),"Log Overdue","On Track"))</f>
        <v/>
      </c>
      <c r="V26" s="4">
        <f>IF(AND(B26="",C26=""),"",IF(OR(F26="",G26=""),"Missing Date",IF(O26="Complete","Complete",IF(AND(N26&lt;&gt;"",N26&lt;TODAY()),"Operator Cert Expired",IF(AND(T26&lt;&gt;"",T26&lt;0),"Overdue",IF(AND(T26&lt;&gt;"",T26&lt;=60),"Due Soon","OK"))))))</f>
        <v/>
      </c>
    </row>
    <row r="27">
      <c r="I27" s="6">
        <f>IF(OR(G27="",H27=""),"",EDATE(G27,H27))</f>
        <v/>
      </c>
      <c r="L27" s="6">
        <f>IF(OR(K27="",J27=""),"",K27+IF(J27="Daily",1,IF(J27="Weekly",7,0)))</f>
        <v/>
      </c>
      <c r="Q27" s="4">
        <f>IF(F27="","",F27-TODAY())</f>
        <v/>
      </c>
      <c r="R27" s="4">
        <f>IF(I27="","",I27-TODAY())</f>
        <v/>
      </c>
      <c r="S27" s="4">
        <f>IF(N27="","",N27-TODAY())</f>
        <v/>
      </c>
      <c r="T27" s="4">
        <f>IF(AND(Q27="",R27="",S27=""),"",MIN(IF(Q27="",99999,Q27),IF(R27="",99999,R27),IF(S27="",99999,S27)))</f>
        <v/>
      </c>
      <c r="U27" s="4">
        <f>IF(L27="","",IF(L27&lt;TODAY(),"Log Overdue","On Track"))</f>
        <v/>
      </c>
      <c r="V27" s="4">
        <f>IF(AND(B27="",C27=""),"",IF(OR(F27="",G27=""),"Missing Date",IF(O27="Complete","Complete",IF(AND(N27&lt;&gt;"",N27&lt;TODAY()),"Operator Cert Expired",IF(AND(T27&lt;&gt;"",T27&lt;0),"Overdue",IF(AND(T27&lt;&gt;"",T27&lt;=60),"Due Soon","OK"))))))</f>
        <v/>
      </c>
    </row>
    <row r="28">
      <c r="I28" s="6">
        <f>IF(OR(G28="",H28=""),"",EDATE(G28,H28))</f>
        <v/>
      </c>
      <c r="L28" s="6">
        <f>IF(OR(K28="",J28=""),"",K28+IF(J28="Daily",1,IF(J28="Weekly",7,0)))</f>
        <v/>
      </c>
      <c r="Q28" s="4">
        <f>IF(F28="","",F28-TODAY())</f>
        <v/>
      </c>
      <c r="R28" s="4">
        <f>IF(I28="","",I28-TODAY())</f>
        <v/>
      </c>
      <c r="S28" s="4">
        <f>IF(N28="","",N28-TODAY())</f>
        <v/>
      </c>
      <c r="T28" s="4">
        <f>IF(AND(Q28="",R28="",S28=""),"",MIN(IF(Q28="",99999,Q28),IF(R28="",99999,R28),IF(S28="",99999,S28)))</f>
        <v/>
      </c>
      <c r="U28" s="4">
        <f>IF(L28="","",IF(L28&lt;TODAY(),"Log Overdue","On Track"))</f>
        <v/>
      </c>
      <c r="V28" s="4">
        <f>IF(AND(B28="",C28=""),"",IF(OR(F28="",G28=""),"Missing Date",IF(O28="Complete","Complete",IF(AND(N28&lt;&gt;"",N28&lt;TODAY()),"Operator Cert Expired",IF(AND(T28&lt;&gt;"",T28&lt;0),"Overdue",IF(AND(T28&lt;&gt;"",T28&lt;=60),"Due Soon","OK"))))))</f>
        <v/>
      </c>
    </row>
    <row r="29">
      <c r="I29" s="6">
        <f>IF(OR(G29="",H29=""),"",EDATE(G29,H29))</f>
        <v/>
      </c>
      <c r="L29" s="6">
        <f>IF(OR(K29="",J29=""),"",K29+IF(J29="Daily",1,IF(J29="Weekly",7,0)))</f>
        <v/>
      </c>
      <c r="Q29" s="4">
        <f>IF(F29="","",F29-TODAY())</f>
        <v/>
      </c>
      <c r="R29" s="4">
        <f>IF(I29="","",I29-TODAY())</f>
        <v/>
      </c>
      <c r="S29" s="4">
        <f>IF(N29="","",N29-TODAY())</f>
        <v/>
      </c>
      <c r="T29" s="4">
        <f>IF(AND(Q29="",R29="",S29=""),"",MIN(IF(Q29="",99999,Q29),IF(R29="",99999,R29),IF(S29="",99999,S29)))</f>
        <v/>
      </c>
      <c r="U29" s="4">
        <f>IF(L29="","",IF(L29&lt;TODAY(),"Log Overdue","On Track"))</f>
        <v/>
      </c>
      <c r="V29" s="4">
        <f>IF(AND(B29="",C29=""),"",IF(OR(F29="",G29=""),"Missing Date",IF(O29="Complete","Complete",IF(AND(N29&lt;&gt;"",N29&lt;TODAY()),"Operator Cert Expired",IF(AND(T29&lt;&gt;"",T29&lt;0),"Overdue",IF(AND(T29&lt;&gt;"",T29&lt;=60),"Due Soon","OK"))))))</f>
        <v/>
      </c>
    </row>
    <row r="30">
      <c r="I30" s="6">
        <f>IF(OR(G30="",H30=""),"",EDATE(G30,H30))</f>
        <v/>
      </c>
      <c r="L30" s="6">
        <f>IF(OR(K30="",J30=""),"",K30+IF(J30="Daily",1,IF(J30="Weekly",7,0)))</f>
        <v/>
      </c>
      <c r="Q30" s="4">
        <f>IF(F30="","",F30-TODAY())</f>
        <v/>
      </c>
      <c r="R30" s="4">
        <f>IF(I30="","",I30-TODAY())</f>
        <v/>
      </c>
      <c r="S30" s="4">
        <f>IF(N30="","",N30-TODAY())</f>
        <v/>
      </c>
      <c r="T30" s="4">
        <f>IF(AND(Q30="",R30="",S30=""),"",MIN(IF(Q30="",99999,Q30),IF(R30="",99999,R30),IF(S30="",99999,S30)))</f>
        <v/>
      </c>
      <c r="U30" s="4">
        <f>IF(L30="","",IF(L30&lt;TODAY(),"Log Overdue","On Track"))</f>
        <v/>
      </c>
      <c r="V30" s="4">
        <f>IF(AND(B30="",C30=""),"",IF(OR(F30="",G30=""),"Missing Date",IF(O30="Complete","Complete",IF(AND(N30&lt;&gt;"",N30&lt;TODAY()),"Operator Cert Expired",IF(AND(T30&lt;&gt;"",T30&lt;0),"Overdue",IF(AND(T30&lt;&gt;"",T30&lt;=60),"Due Soon","OK"))))))</f>
        <v/>
      </c>
    </row>
    <row r="31">
      <c r="I31" s="6">
        <f>IF(OR(G31="",H31=""),"",EDATE(G31,H31))</f>
        <v/>
      </c>
      <c r="L31" s="6">
        <f>IF(OR(K31="",J31=""),"",K31+IF(J31="Daily",1,IF(J31="Weekly",7,0)))</f>
        <v/>
      </c>
      <c r="Q31" s="4">
        <f>IF(F31="","",F31-TODAY())</f>
        <v/>
      </c>
      <c r="R31" s="4">
        <f>IF(I31="","",I31-TODAY())</f>
        <v/>
      </c>
      <c r="S31" s="4">
        <f>IF(N31="","",N31-TODAY())</f>
        <v/>
      </c>
      <c r="T31" s="4">
        <f>IF(AND(Q31="",R31="",S31=""),"",MIN(IF(Q31="",99999,Q31),IF(R31="",99999,R31),IF(S31="",99999,S31)))</f>
        <v/>
      </c>
      <c r="U31" s="4">
        <f>IF(L31="","",IF(L31&lt;TODAY(),"Log Overdue","On Track"))</f>
        <v/>
      </c>
      <c r="V31" s="4">
        <f>IF(AND(B31="",C31=""),"",IF(OR(F31="",G31=""),"Missing Date",IF(O31="Complete","Complete",IF(AND(N31&lt;&gt;"",N31&lt;TODAY()),"Operator Cert Expired",IF(AND(T31&lt;&gt;"",T31&lt;0),"Overdue",IF(AND(T31&lt;&gt;"",T31&lt;=60),"Due Soon","OK"))))))</f>
        <v/>
      </c>
    </row>
    <row r="32">
      <c r="I32" s="6">
        <f>IF(OR(G32="",H32=""),"",EDATE(G32,H32))</f>
        <v/>
      </c>
      <c r="L32" s="6">
        <f>IF(OR(K32="",J32=""),"",K32+IF(J32="Daily",1,IF(J32="Weekly",7,0)))</f>
        <v/>
      </c>
      <c r="Q32" s="4">
        <f>IF(F32="","",F32-TODAY())</f>
        <v/>
      </c>
      <c r="R32" s="4">
        <f>IF(I32="","",I32-TODAY())</f>
        <v/>
      </c>
      <c r="S32" s="4">
        <f>IF(N32="","",N32-TODAY())</f>
        <v/>
      </c>
      <c r="T32" s="4">
        <f>IF(AND(Q32="",R32="",S32=""),"",MIN(IF(Q32="",99999,Q32),IF(R32="",99999,R32),IF(S32="",99999,S32)))</f>
        <v/>
      </c>
      <c r="U32" s="4">
        <f>IF(L32="","",IF(L32&lt;TODAY(),"Log Overdue","On Track"))</f>
        <v/>
      </c>
      <c r="V32" s="4">
        <f>IF(AND(B32="",C32=""),"",IF(OR(F32="",G32=""),"Missing Date",IF(O32="Complete","Complete",IF(AND(N32&lt;&gt;"",N32&lt;TODAY()),"Operator Cert Expired",IF(AND(T32&lt;&gt;"",T32&lt;0),"Overdue",IF(AND(T32&lt;&gt;"",T32&lt;=60),"Due Soon","OK"))))))</f>
        <v/>
      </c>
    </row>
    <row r="33">
      <c r="I33" s="6">
        <f>IF(OR(G33="",H33=""),"",EDATE(G33,H33))</f>
        <v/>
      </c>
      <c r="L33" s="6">
        <f>IF(OR(K33="",J33=""),"",K33+IF(J33="Daily",1,IF(J33="Weekly",7,0)))</f>
        <v/>
      </c>
      <c r="Q33" s="4">
        <f>IF(F33="","",F33-TODAY())</f>
        <v/>
      </c>
      <c r="R33" s="4">
        <f>IF(I33="","",I33-TODAY())</f>
        <v/>
      </c>
      <c r="S33" s="4">
        <f>IF(N33="","",N33-TODAY())</f>
        <v/>
      </c>
      <c r="T33" s="4">
        <f>IF(AND(Q33="",R33="",S33=""),"",MIN(IF(Q33="",99999,Q33),IF(R33="",99999,R33),IF(S33="",99999,S33)))</f>
        <v/>
      </c>
      <c r="U33" s="4">
        <f>IF(L33="","",IF(L33&lt;TODAY(),"Log Overdue","On Track"))</f>
        <v/>
      </c>
      <c r="V33" s="4">
        <f>IF(AND(B33="",C33=""),"",IF(OR(F33="",G33=""),"Missing Date",IF(O33="Complete","Complete",IF(AND(N33&lt;&gt;"",N33&lt;TODAY()),"Operator Cert Expired",IF(AND(T33&lt;&gt;"",T33&lt;0),"Overdue",IF(AND(T33&lt;&gt;"",T33&lt;=60),"Due Soon","OK"))))))</f>
        <v/>
      </c>
    </row>
    <row r="34">
      <c r="I34" s="6">
        <f>IF(OR(G34="",H34=""),"",EDATE(G34,H34))</f>
        <v/>
      </c>
      <c r="L34" s="6">
        <f>IF(OR(K34="",J34=""),"",K34+IF(J34="Daily",1,IF(J34="Weekly",7,0)))</f>
        <v/>
      </c>
      <c r="Q34" s="4">
        <f>IF(F34="","",F34-TODAY())</f>
        <v/>
      </c>
      <c r="R34" s="4">
        <f>IF(I34="","",I34-TODAY())</f>
        <v/>
      </c>
      <c r="S34" s="4">
        <f>IF(N34="","",N34-TODAY())</f>
        <v/>
      </c>
      <c r="T34" s="4">
        <f>IF(AND(Q34="",R34="",S34=""),"",MIN(IF(Q34="",99999,Q34),IF(R34="",99999,R34),IF(S34="",99999,S34)))</f>
        <v/>
      </c>
      <c r="U34" s="4">
        <f>IF(L34="","",IF(L34&lt;TODAY(),"Log Overdue","On Track"))</f>
        <v/>
      </c>
      <c r="V34" s="4">
        <f>IF(AND(B34="",C34=""),"",IF(OR(F34="",G34=""),"Missing Date",IF(O34="Complete","Complete",IF(AND(N34&lt;&gt;"",N34&lt;TODAY()),"Operator Cert Expired",IF(AND(T34&lt;&gt;"",T34&lt;0),"Overdue",IF(AND(T34&lt;&gt;"",T34&lt;=60),"Due Soon","OK"))))))</f>
        <v/>
      </c>
    </row>
    <row r="35">
      <c r="I35" s="6">
        <f>IF(OR(G35="",H35=""),"",EDATE(G35,H35))</f>
        <v/>
      </c>
      <c r="L35" s="6">
        <f>IF(OR(K35="",J35=""),"",K35+IF(J35="Daily",1,IF(J35="Weekly",7,0)))</f>
        <v/>
      </c>
      <c r="Q35" s="4">
        <f>IF(F35="","",F35-TODAY())</f>
        <v/>
      </c>
      <c r="R35" s="4">
        <f>IF(I35="","",I35-TODAY())</f>
        <v/>
      </c>
      <c r="S35" s="4">
        <f>IF(N35="","",N35-TODAY())</f>
        <v/>
      </c>
      <c r="T35" s="4">
        <f>IF(AND(Q35="",R35="",S35=""),"",MIN(IF(Q35="",99999,Q35),IF(R35="",99999,R35),IF(S35="",99999,S35)))</f>
        <v/>
      </c>
      <c r="U35" s="4">
        <f>IF(L35="","",IF(L35&lt;TODAY(),"Log Overdue","On Track"))</f>
        <v/>
      </c>
      <c r="V35" s="4">
        <f>IF(AND(B35="",C35=""),"",IF(OR(F35="",G35=""),"Missing Date",IF(O35="Complete","Complete",IF(AND(N35&lt;&gt;"",N35&lt;TODAY()),"Operator Cert Expired",IF(AND(T35&lt;&gt;"",T35&lt;0),"Overdue",IF(AND(T35&lt;&gt;"",T35&lt;=60),"Due Soon","OK"))))))</f>
        <v/>
      </c>
    </row>
    <row r="36">
      <c r="I36" s="6">
        <f>IF(OR(G36="",H36=""),"",EDATE(G36,H36))</f>
        <v/>
      </c>
      <c r="L36" s="6">
        <f>IF(OR(K36="",J36=""),"",K36+IF(J36="Daily",1,IF(J36="Weekly",7,0)))</f>
        <v/>
      </c>
      <c r="Q36" s="4">
        <f>IF(F36="","",F36-TODAY())</f>
        <v/>
      </c>
      <c r="R36" s="4">
        <f>IF(I36="","",I36-TODAY())</f>
        <v/>
      </c>
      <c r="S36" s="4">
        <f>IF(N36="","",N36-TODAY())</f>
        <v/>
      </c>
      <c r="T36" s="4">
        <f>IF(AND(Q36="",R36="",S36=""),"",MIN(IF(Q36="",99999,Q36),IF(R36="",99999,R36),IF(S36="",99999,S36)))</f>
        <v/>
      </c>
      <c r="U36" s="4">
        <f>IF(L36="","",IF(L36&lt;TODAY(),"Log Overdue","On Track"))</f>
        <v/>
      </c>
      <c r="V36" s="4">
        <f>IF(AND(B36="",C36=""),"",IF(OR(F36="",G36=""),"Missing Date",IF(O36="Complete","Complete",IF(AND(N36&lt;&gt;"",N36&lt;TODAY()),"Operator Cert Expired",IF(AND(T36&lt;&gt;"",T36&lt;0),"Overdue",IF(AND(T36&lt;&gt;"",T36&lt;=60),"Due Soon","OK"))))))</f>
        <v/>
      </c>
    </row>
    <row r="37">
      <c r="I37" s="6">
        <f>IF(OR(G37="",H37=""),"",EDATE(G37,H37))</f>
        <v/>
      </c>
      <c r="L37" s="6">
        <f>IF(OR(K37="",J37=""),"",K37+IF(J37="Daily",1,IF(J37="Weekly",7,0)))</f>
        <v/>
      </c>
      <c r="Q37" s="4">
        <f>IF(F37="","",F37-TODAY())</f>
        <v/>
      </c>
      <c r="R37" s="4">
        <f>IF(I37="","",I37-TODAY())</f>
        <v/>
      </c>
      <c r="S37" s="4">
        <f>IF(N37="","",N37-TODAY())</f>
        <v/>
      </c>
      <c r="T37" s="4">
        <f>IF(AND(Q37="",R37="",S37=""),"",MIN(IF(Q37="",99999,Q37),IF(R37="",99999,R37),IF(S37="",99999,S37)))</f>
        <v/>
      </c>
      <c r="U37" s="4">
        <f>IF(L37="","",IF(L37&lt;TODAY(),"Log Overdue","On Track"))</f>
        <v/>
      </c>
      <c r="V37" s="4">
        <f>IF(AND(B37="",C37=""),"",IF(OR(F37="",G37=""),"Missing Date",IF(O37="Complete","Complete",IF(AND(N37&lt;&gt;"",N37&lt;TODAY()),"Operator Cert Expired",IF(AND(T37&lt;&gt;"",T37&lt;0),"Overdue",IF(AND(T37&lt;&gt;"",T37&lt;=60),"Due Soon","OK"))))))</f>
        <v/>
      </c>
    </row>
    <row r="38">
      <c r="I38" s="6">
        <f>IF(OR(G38="",H38=""),"",EDATE(G38,H38))</f>
        <v/>
      </c>
      <c r="L38" s="6">
        <f>IF(OR(K38="",J38=""),"",K38+IF(J38="Daily",1,IF(J38="Weekly",7,0)))</f>
        <v/>
      </c>
      <c r="Q38" s="4">
        <f>IF(F38="","",F38-TODAY())</f>
        <v/>
      </c>
      <c r="R38" s="4">
        <f>IF(I38="","",I38-TODAY())</f>
        <v/>
      </c>
      <c r="S38" s="4">
        <f>IF(N38="","",N38-TODAY())</f>
        <v/>
      </c>
      <c r="T38" s="4">
        <f>IF(AND(Q38="",R38="",S38=""),"",MIN(IF(Q38="",99999,Q38),IF(R38="",99999,R38),IF(S38="",99999,S38)))</f>
        <v/>
      </c>
      <c r="U38" s="4">
        <f>IF(L38="","",IF(L38&lt;TODAY(),"Log Overdue","On Track"))</f>
        <v/>
      </c>
      <c r="V38" s="4">
        <f>IF(AND(B38="",C38=""),"",IF(OR(F38="",G38=""),"Missing Date",IF(O38="Complete","Complete",IF(AND(N38&lt;&gt;"",N38&lt;TODAY()),"Operator Cert Expired",IF(AND(T38&lt;&gt;"",T38&lt;0),"Overdue",IF(AND(T38&lt;&gt;"",T38&lt;=60),"Due Soon","OK"))))))</f>
        <v/>
      </c>
    </row>
    <row r="39">
      <c r="I39" s="6">
        <f>IF(OR(G39="",H39=""),"",EDATE(G39,H39))</f>
        <v/>
      </c>
      <c r="L39" s="6">
        <f>IF(OR(K39="",J39=""),"",K39+IF(J39="Daily",1,IF(J39="Weekly",7,0)))</f>
        <v/>
      </c>
      <c r="Q39" s="4">
        <f>IF(F39="","",F39-TODAY())</f>
        <v/>
      </c>
      <c r="R39" s="4">
        <f>IF(I39="","",I39-TODAY())</f>
        <v/>
      </c>
      <c r="S39" s="4">
        <f>IF(N39="","",N39-TODAY())</f>
        <v/>
      </c>
      <c r="T39" s="4">
        <f>IF(AND(Q39="",R39="",S39=""),"",MIN(IF(Q39="",99999,Q39),IF(R39="",99999,R39),IF(S39="",99999,S39)))</f>
        <v/>
      </c>
      <c r="U39" s="4">
        <f>IF(L39="","",IF(L39&lt;TODAY(),"Log Overdue","On Track"))</f>
        <v/>
      </c>
      <c r="V39" s="4">
        <f>IF(AND(B39="",C39=""),"",IF(OR(F39="",G39=""),"Missing Date",IF(O39="Complete","Complete",IF(AND(N39&lt;&gt;"",N39&lt;TODAY()),"Operator Cert Expired",IF(AND(T39&lt;&gt;"",T39&lt;0),"Overdue",IF(AND(T39&lt;&gt;"",T39&lt;=60),"Due Soon","OK"))))))</f>
        <v/>
      </c>
    </row>
    <row r="40">
      <c r="I40" s="6">
        <f>IF(OR(G40="",H40=""),"",EDATE(G40,H40))</f>
        <v/>
      </c>
      <c r="L40" s="6">
        <f>IF(OR(K40="",J40=""),"",K40+IF(J40="Daily",1,IF(J40="Weekly",7,0)))</f>
        <v/>
      </c>
      <c r="Q40" s="4">
        <f>IF(F40="","",F40-TODAY())</f>
        <v/>
      </c>
      <c r="R40" s="4">
        <f>IF(I40="","",I40-TODAY())</f>
        <v/>
      </c>
      <c r="S40" s="4">
        <f>IF(N40="","",N40-TODAY())</f>
        <v/>
      </c>
      <c r="T40" s="4">
        <f>IF(AND(Q40="",R40="",S40=""),"",MIN(IF(Q40="",99999,Q40),IF(R40="",99999,R40),IF(S40="",99999,S40)))</f>
        <v/>
      </c>
      <c r="U40" s="4">
        <f>IF(L40="","",IF(L40&lt;TODAY(),"Log Overdue","On Track"))</f>
        <v/>
      </c>
      <c r="V40" s="4">
        <f>IF(AND(B40="",C40=""),"",IF(OR(F40="",G40=""),"Missing Date",IF(O40="Complete","Complete",IF(AND(N40&lt;&gt;"",N40&lt;TODAY()),"Operator Cert Expired",IF(AND(T40&lt;&gt;"",T40&lt;0),"Overdue",IF(AND(T40&lt;&gt;"",T40&lt;=60),"Due Soon","OK"))))))</f>
        <v/>
      </c>
    </row>
    <row r="41">
      <c r="I41" s="6">
        <f>IF(OR(G41="",H41=""),"",EDATE(G41,H41))</f>
        <v/>
      </c>
      <c r="L41" s="6">
        <f>IF(OR(K41="",J41=""),"",K41+IF(J41="Daily",1,IF(J41="Weekly",7,0)))</f>
        <v/>
      </c>
      <c r="Q41" s="4">
        <f>IF(F41="","",F41-TODAY())</f>
        <v/>
      </c>
      <c r="R41" s="4">
        <f>IF(I41="","",I41-TODAY())</f>
        <v/>
      </c>
      <c r="S41" s="4">
        <f>IF(N41="","",N41-TODAY())</f>
        <v/>
      </c>
      <c r="T41" s="4">
        <f>IF(AND(Q41="",R41="",S41=""),"",MIN(IF(Q41="",99999,Q41),IF(R41="",99999,R41),IF(S41="",99999,S41)))</f>
        <v/>
      </c>
      <c r="U41" s="4">
        <f>IF(L41="","",IF(L41&lt;TODAY(),"Log Overdue","On Track"))</f>
        <v/>
      </c>
      <c r="V41" s="4">
        <f>IF(AND(B41="",C41=""),"",IF(OR(F41="",G41=""),"Missing Date",IF(O41="Complete","Complete",IF(AND(N41&lt;&gt;"",N41&lt;TODAY()),"Operator Cert Expired",IF(AND(T41&lt;&gt;"",T41&lt;0),"Overdue",IF(AND(T41&lt;&gt;"",T41&lt;=60),"Due Soon","OK"))))))</f>
        <v/>
      </c>
    </row>
    <row r="42">
      <c r="I42" s="6">
        <f>IF(OR(G42="",H42=""),"",EDATE(G42,H42))</f>
        <v/>
      </c>
      <c r="L42" s="6">
        <f>IF(OR(K42="",J42=""),"",K42+IF(J42="Daily",1,IF(J42="Weekly",7,0)))</f>
        <v/>
      </c>
      <c r="Q42" s="4">
        <f>IF(F42="","",F42-TODAY())</f>
        <v/>
      </c>
      <c r="R42" s="4">
        <f>IF(I42="","",I42-TODAY())</f>
        <v/>
      </c>
      <c r="S42" s="4">
        <f>IF(N42="","",N42-TODAY())</f>
        <v/>
      </c>
      <c r="T42" s="4">
        <f>IF(AND(Q42="",R42="",S42=""),"",MIN(IF(Q42="",99999,Q42),IF(R42="",99999,R42),IF(S42="",99999,S42)))</f>
        <v/>
      </c>
      <c r="U42" s="4">
        <f>IF(L42="","",IF(L42&lt;TODAY(),"Log Overdue","On Track"))</f>
        <v/>
      </c>
      <c r="V42" s="4">
        <f>IF(AND(B42="",C42=""),"",IF(OR(F42="",G42=""),"Missing Date",IF(O42="Complete","Complete",IF(AND(N42&lt;&gt;"",N42&lt;TODAY()),"Operator Cert Expired",IF(AND(T42&lt;&gt;"",T42&lt;0),"Overdue",IF(AND(T42&lt;&gt;"",T42&lt;=60),"Due Soon","OK"))))))</f>
        <v/>
      </c>
    </row>
    <row r="43">
      <c r="I43" s="6">
        <f>IF(OR(G43="",H43=""),"",EDATE(G43,H43))</f>
        <v/>
      </c>
      <c r="L43" s="6">
        <f>IF(OR(K43="",J43=""),"",K43+IF(J43="Daily",1,IF(J43="Weekly",7,0)))</f>
        <v/>
      </c>
      <c r="Q43" s="4">
        <f>IF(F43="","",F43-TODAY())</f>
        <v/>
      </c>
      <c r="R43" s="4">
        <f>IF(I43="","",I43-TODAY())</f>
        <v/>
      </c>
      <c r="S43" s="4">
        <f>IF(N43="","",N43-TODAY())</f>
        <v/>
      </c>
      <c r="T43" s="4">
        <f>IF(AND(Q43="",R43="",S43=""),"",MIN(IF(Q43="",99999,Q43),IF(R43="",99999,R43),IF(S43="",99999,S43)))</f>
        <v/>
      </c>
      <c r="U43" s="4">
        <f>IF(L43="","",IF(L43&lt;TODAY(),"Log Overdue","On Track"))</f>
        <v/>
      </c>
      <c r="V43" s="4">
        <f>IF(AND(B43="",C43=""),"",IF(OR(F43="",G43=""),"Missing Date",IF(O43="Complete","Complete",IF(AND(N43&lt;&gt;"",N43&lt;TODAY()),"Operator Cert Expired",IF(AND(T43&lt;&gt;"",T43&lt;0),"Overdue",IF(AND(T43&lt;&gt;"",T43&lt;=60),"Due Soon","OK"))))))</f>
        <v/>
      </c>
    </row>
    <row r="44">
      <c r="I44" s="6">
        <f>IF(OR(G44="",H44=""),"",EDATE(G44,H44))</f>
        <v/>
      </c>
      <c r="L44" s="6">
        <f>IF(OR(K44="",J44=""),"",K44+IF(J44="Daily",1,IF(J44="Weekly",7,0)))</f>
        <v/>
      </c>
      <c r="Q44" s="4">
        <f>IF(F44="","",F44-TODAY())</f>
        <v/>
      </c>
      <c r="R44" s="4">
        <f>IF(I44="","",I44-TODAY())</f>
        <v/>
      </c>
      <c r="S44" s="4">
        <f>IF(N44="","",N44-TODAY())</f>
        <v/>
      </c>
      <c r="T44" s="4">
        <f>IF(AND(Q44="",R44="",S44=""),"",MIN(IF(Q44="",99999,Q44),IF(R44="",99999,R44),IF(S44="",99999,S44)))</f>
        <v/>
      </c>
      <c r="U44" s="4">
        <f>IF(L44="","",IF(L44&lt;TODAY(),"Log Overdue","On Track"))</f>
        <v/>
      </c>
      <c r="V44" s="4">
        <f>IF(AND(B44="",C44=""),"",IF(OR(F44="",G44=""),"Missing Date",IF(O44="Complete","Complete",IF(AND(N44&lt;&gt;"",N44&lt;TODAY()),"Operator Cert Expired",IF(AND(T44&lt;&gt;"",T44&lt;0),"Overdue",IF(AND(T44&lt;&gt;"",T44&lt;=60),"Due Soon","OK"))))))</f>
        <v/>
      </c>
    </row>
    <row r="45">
      <c r="I45" s="6">
        <f>IF(OR(G45="",H45=""),"",EDATE(G45,H45))</f>
        <v/>
      </c>
      <c r="L45" s="6">
        <f>IF(OR(K45="",J45=""),"",K45+IF(J45="Daily",1,IF(J45="Weekly",7,0)))</f>
        <v/>
      </c>
      <c r="Q45" s="4">
        <f>IF(F45="","",F45-TODAY())</f>
        <v/>
      </c>
      <c r="R45" s="4">
        <f>IF(I45="","",I45-TODAY())</f>
        <v/>
      </c>
      <c r="S45" s="4">
        <f>IF(N45="","",N45-TODAY())</f>
        <v/>
      </c>
      <c r="T45" s="4">
        <f>IF(AND(Q45="",R45="",S45=""),"",MIN(IF(Q45="",99999,Q45),IF(R45="",99999,R45),IF(S45="",99999,S45)))</f>
        <v/>
      </c>
      <c r="U45" s="4">
        <f>IF(L45="","",IF(L45&lt;TODAY(),"Log Overdue","On Track"))</f>
        <v/>
      </c>
      <c r="V45" s="4">
        <f>IF(AND(B45="",C45=""),"",IF(OR(F45="",G45=""),"Missing Date",IF(O45="Complete","Complete",IF(AND(N45&lt;&gt;"",N45&lt;TODAY()),"Operator Cert Expired",IF(AND(T45&lt;&gt;"",T45&lt;0),"Overdue",IF(AND(T45&lt;&gt;"",T45&lt;=60),"Due Soon","OK"))))))</f>
        <v/>
      </c>
    </row>
    <row r="46">
      <c r="I46" s="6">
        <f>IF(OR(G46="",H46=""),"",EDATE(G46,H46))</f>
        <v/>
      </c>
      <c r="L46" s="6">
        <f>IF(OR(K46="",J46=""),"",K46+IF(J46="Daily",1,IF(J46="Weekly",7,0)))</f>
        <v/>
      </c>
      <c r="Q46" s="4">
        <f>IF(F46="","",F46-TODAY())</f>
        <v/>
      </c>
      <c r="R46" s="4">
        <f>IF(I46="","",I46-TODAY())</f>
        <v/>
      </c>
      <c r="S46" s="4">
        <f>IF(N46="","",N46-TODAY())</f>
        <v/>
      </c>
      <c r="T46" s="4">
        <f>IF(AND(Q46="",R46="",S46=""),"",MIN(IF(Q46="",99999,Q46),IF(R46="",99999,R46),IF(S46="",99999,S46)))</f>
        <v/>
      </c>
      <c r="U46" s="4">
        <f>IF(L46="","",IF(L46&lt;TODAY(),"Log Overdue","On Track"))</f>
        <v/>
      </c>
      <c r="V46" s="4">
        <f>IF(AND(B46="",C46=""),"",IF(OR(F46="",G46=""),"Missing Date",IF(O46="Complete","Complete",IF(AND(N46&lt;&gt;"",N46&lt;TODAY()),"Operator Cert Expired",IF(AND(T46&lt;&gt;"",T46&lt;0),"Overdue",IF(AND(T46&lt;&gt;"",T46&lt;=60),"Due Soon","OK"))))))</f>
        <v/>
      </c>
    </row>
    <row r="47">
      <c r="I47" s="6">
        <f>IF(OR(G47="",H47=""),"",EDATE(G47,H47))</f>
        <v/>
      </c>
      <c r="L47" s="6">
        <f>IF(OR(K47="",J47=""),"",K47+IF(J47="Daily",1,IF(J47="Weekly",7,0)))</f>
        <v/>
      </c>
      <c r="Q47" s="4">
        <f>IF(F47="","",F47-TODAY())</f>
        <v/>
      </c>
      <c r="R47" s="4">
        <f>IF(I47="","",I47-TODAY())</f>
        <v/>
      </c>
      <c r="S47" s="4">
        <f>IF(N47="","",N47-TODAY())</f>
        <v/>
      </c>
      <c r="T47" s="4">
        <f>IF(AND(Q47="",R47="",S47=""),"",MIN(IF(Q47="",99999,Q47),IF(R47="",99999,R47),IF(S47="",99999,S47)))</f>
        <v/>
      </c>
      <c r="U47" s="4">
        <f>IF(L47="","",IF(L47&lt;TODAY(),"Log Overdue","On Track"))</f>
        <v/>
      </c>
      <c r="V47" s="4">
        <f>IF(AND(B47="",C47=""),"",IF(OR(F47="",G47=""),"Missing Date",IF(O47="Complete","Complete",IF(AND(N47&lt;&gt;"",N47&lt;TODAY()),"Operator Cert Expired",IF(AND(T47&lt;&gt;"",T47&lt;0),"Overdue",IF(AND(T47&lt;&gt;"",T47&lt;=60),"Due Soon","OK"))))))</f>
        <v/>
      </c>
    </row>
    <row r="48">
      <c r="I48" s="6">
        <f>IF(OR(G48="",H48=""),"",EDATE(G48,H48))</f>
        <v/>
      </c>
      <c r="L48" s="6">
        <f>IF(OR(K48="",J48=""),"",K48+IF(J48="Daily",1,IF(J48="Weekly",7,0)))</f>
        <v/>
      </c>
      <c r="Q48" s="4">
        <f>IF(F48="","",F48-TODAY())</f>
        <v/>
      </c>
      <c r="R48" s="4">
        <f>IF(I48="","",I48-TODAY())</f>
        <v/>
      </c>
      <c r="S48" s="4">
        <f>IF(N48="","",N48-TODAY())</f>
        <v/>
      </c>
      <c r="T48" s="4">
        <f>IF(AND(Q48="",R48="",S48=""),"",MIN(IF(Q48="",99999,Q48),IF(R48="",99999,R48),IF(S48="",99999,S48)))</f>
        <v/>
      </c>
      <c r="U48" s="4">
        <f>IF(L48="","",IF(L48&lt;TODAY(),"Log Overdue","On Track"))</f>
        <v/>
      </c>
      <c r="V48" s="4">
        <f>IF(AND(B48="",C48=""),"",IF(OR(F48="",G48=""),"Missing Date",IF(O48="Complete","Complete",IF(AND(N48&lt;&gt;"",N48&lt;TODAY()),"Operator Cert Expired",IF(AND(T48&lt;&gt;"",T48&lt;0),"Overdue",IF(AND(T48&lt;&gt;"",T48&lt;=60),"Due Soon","OK"))))))</f>
        <v/>
      </c>
    </row>
    <row r="49">
      <c r="I49" s="6">
        <f>IF(OR(G49="",H49=""),"",EDATE(G49,H49))</f>
        <v/>
      </c>
      <c r="L49" s="6">
        <f>IF(OR(K49="",J49=""),"",K49+IF(J49="Daily",1,IF(J49="Weekly",7,0)))</f>
        <v/>
      </c>
      <c r="Q49" s="4">
        <f>IF(F49="","",F49-TODAY())</f>
        <v/>
      </c>
      <c r="R49" s="4">
        <f>IF(I49="","",I49-TODAY())</f>
        <v/>
      </c>
      <c r="S49" s="4">
        <f>IF(N49="","",N49-TODAY())</f>
        <v/>
      </c>
      <c r="T49" s="4">
        <f>IF(AND(Q49="",R49="",S49=""),"",MIN(IF(Q49="",99999,Q49),IF(R49="",99999,R49),IF(S49="",99999,S49)))</f>
        <v/>
      </c>
      <c r="U49" s="4">
        <f>IF(L49="","",IF(L49&lt;TODAY(),"Log Overdue","On Track"))</f>
        <v/>
      </c>
      <c r="V49" s="4">
        <f>IF(AND(B49="",C49=""),"",IF(OR(F49="",G49=""),"Missing Date",IF(O49="Complete","Complete",IF(AND(N49&lt;&gt;"",N49&lt;TODAY()),"Operator Cert Expired",IF(AND(T49&lt;&gt;"",T49&lt;0),"Overdue",IF(AND(T49&lt;&gt;"",T49&lt;=60),"Due Soon","OK"))))))</f>
        <v/>
      </c>
    </row>
    <row r="50">
      <c r="I50" s="6">
        <f>IF(OR(G50="",H50=""),"",EDATE(G50,H50))</f>
        <v/>
      </c>
      <c r="L50" s="6">
        <f>IF(OR(K50="",J50=""),"",K50+IF(J50="Daily",1,IF(J50="Weekly",7,0)))</f>
        <v/>
      </c>
      <c r="Q50" s="4">
        <f>IF(F50="","",F50-TODAY())</f>
        <v/>
      </c>
      <c r="R50" s="4">
        <f>IF(I50="","",I50-TODAY())</f>
        <v/>
      </c>
      <c r="S50" s="4">
        <f>IF(N50="","",N50-TODAY())</f>
        <v/>
      </c>
      <c r="T50" s="4">
        <f>IF(AND(Q50="",R50="",S50=""),"",MIN(IF(Q50="",99999,Q50),IF(R50="",99999,R50),IF(S50="",99999,S50)))</f>
        <v/>
      </c>
      <c r="U50" s="4">
        <f>IF(L50="","",IF(L50&lt;TODAY(),"Log Overdue","On Track"))</f>
        <v/>
      </c>
      <c r="V50" s="4">
        <f>IF(AND(B50="",C50=""),"",IF(OR(F50="",G50=""),"Missing Date",IF(O50="Complete","Complete",IF(AND(N50&lt;&gt;"",N50&lt;TODAY()),"Operator Cert Expired",IF(AND(T50&lt;&gt;"",T50&lt;0),"Overdue",IF(AND(T50&lt;&gt;"",T50&lt;=60),"Due Soon","OK"))))))</f>
        <v/>
      </c>
    </row>
    <row r="51">
      <c r="I51" s="6">
        <f>IF(OR(G51="",H51=""),"",EDATE(G51,H51))</f>
        <v/>
      </c>
      <c r="L51" s="6">
        <f>IF(OR(K51="",J51=""),"",K51+IF(J51="Daily",1,IF(J51="Weekly",7,0)))</f>
        <v/>
      </c>
      <c r="Q51" s="4">
        <f>IF(F51="","",F51-TODAY())</f>
        <v/>
      </c>
      <c r="R51" s="4">
        <f>IF(I51="","",I51-TODAY())</f>
        <v/>
      </c>
      <c r="S51" s="4">
        <f>IF(N51="","",N51-TODAY())</f>
        <v/>
      </c>
      <c r="T51" s="4">
        <f>IF(AND(Q51="",R51="",S51=""),"",MIN(IF(Q51="",99999,Q51),IF(R51="",99999,R51),IF(S51="",99999,S51)))</f>
        <v/>
      </c>
      <c r="U51" s="4">
        <f>IF(L51="","",IF(L51&lt;TODAY(),"Log Overdue","On Track"))</f>
        <v/>
      </c>
      <c r="V51" s="4">
        <f>IF(AND(B51="",C51=""),"",IF(OR(F51="",G51=""),"Missing Date",IF(O51="Complete","Complete",IF(AND(N51&lt;&gt;"",N51&lt;TODAY()),"Operator Cert Expired",IF(AND(T51&lt;&gt;"",T51&lt;0),"Overdue",IF(AND(T51&lt;&gt;"",T51&lt;=60),"Due Soon","OK"))))))</f>
        <v/>
      </c>
    </row>
    <row r="52">
      <c r="I52" s="6">
        <f>IF(OR(G52="",H52=""),"",EDATE(G52,H52))</f>
        <v/>
      </c>
      <c r="L52" s="6">
        <f>IF(OR(K52="",J52=""),"",K52+IF(J52="Daily",1,IF(J52="Weekly",7,0)))</f>
        <v/>
      </c>
      <c r="Q52" s="4">
        <f>IF(F52="","",F52-TODAY())</f>
        <v/>
      </c>
      <c r="R52" s="4">
        <f>IF(I52="","",I52-TODAY())</f>
        <v/>
      </c>
      <c r="S52" s="4">
        <f>IF(N52="","",N52-TODAY())</f>
        <v/>
      </c>
      <c r="T52" s="4">
        <f>IF(AND(Q52="",R52="",S52=""),"",MIN(IF(Q52="",99999,Q52),IF(R52="",99999,R52),IF(S52="",99999,S52)))</f>
        <v/>
      </c>
      <c r="U52" s="4">
        <f>IF(L52="","",IF(L52&lt;TODAY(),"Log Overdue","On Track"))</f>
        <v/>
      </c>
      <c r="V52" s="4">
        <f>IF(AND(B52="",C52=""),"",IF(OR(F52="",G52=""),"Missing Date",IF(O52="Complete","Complete",IF(AND(N52&lt;&gt;"",N52&lt;TODAY()),"Operator Cert Expired",IF(AND(T52&lt;&gt;"",T52&lt;0),"Overdue",IF(AND(T52&lt;&gt;"",T52&lt;=60),"Due Soon","OK"))))))</f>
        <v/>
      </c>
    </row>
    <row r="53">
      <c r="I53" s="6">
        <f>IF(OR(G53="",H53=""),"",EDATE(G53,H53))</f>
        <v/>
      </c>
      <c r="L53" s="6">
        <f>IF(OR(K53="",J53=""),"",K53+IF(J53="Daily",1,IF(J53="Weekly",7,0)))</f>
        <v/>
      </c>
      <c r="Q53" s="4">
        <f>IF(F53="","",F53-TODAY())</f>
        <v/>
      </c>
      <c r="R53" s="4">
        <f>IF(I53="","",I53-TODAY())</f>
        <v/>
      </c>
      <c r="S53" s="4">
        <f>IF(N53="","",N53-TODAY())</f>
        <v/>
      </c>
      <c r="T53" s="4">
        <f>IF(AND(Q53="",R53="",S53=""),"",MIN(IF(Q53="",99999,Q53),IF(R53="",99999,R53),IF(S53="",99999,S53)))</f>
        <v/>
      </c>
      <c r="U53" s="4">
        <f>IF(L53="","",IF(L53&lt;TODAY(),"Log Overdue","On Track"))</f>
        <v/>
      </c>
      <c r="V53" s="4">
        <f>IF(AND(B53="",C53=""),"",IF(OR(F53="",G53=""),"Missing Date",IF(O53="Complete","Complete",IF(AND(N53&lt;&gt;"",N53&lt;TODAY()),"Operator Cert Expired",IF(AND(T53&lt;&gt;"",T53&lt;0),"Overdue",IF(AND(T53&lt;&gt;"",T53&lt;=60),"Due Soon","OK"))))))</f>
        <v/>
      </c>
    </row>
    <row r="54">
      <c r="I54" s="6">
        <f>IF(OR(G54="",H54=""),"",EDATE(G54,H54))</f>
        <v/>
      </c>
      <c r="L54" s="6">
        <f>IF(OR(K54="",J54=""),"",K54+IF(J54="Daily",1,IF(J54="Weekly",7,0)))</f>
        <v/>
      </c>
      <c r="Q54" s="4">
        <f>IF(F54="","",F54-TODAY())</f>
        <v/>
      </c>
      <c r="R54" s="4">
        <f>IF(I54="","",I54-TODAY())</f>
        <v/>
      </c>
      <c r="S54" s="4">
        <f>IF(N54="","",N54-TODAY())</f>
        <v/>
      </c>
      <c r="T54" s="4">
        <f>IF(AND(Q54="",R54="",S54=""),"",MIN(IF(Q54="",99999,Q54),IF(R54="",99999,R54),IF(S54="",99999,S54)))</f>
        <v/>
      </c>
      <c r="U54" s="4">
        <f>IF(L54="","",IF(L54&lt;TODAY(),"Log Overdue","On Track"))</f>
        <v/>
      </c>
      <c r="V54" s="4">
        <f>IF(AND(B54="",C54=""),"",IF(OR(F54="",G54=""),"Missing Date",IF(O54="Complete","Complete",IF(AND(N54&lt;&gt;"",N54&lt;TODAY()),"Operator Cert Expired",IF(AND(T54&lt;&gt;"",T54&lt;0),"Overdue",IF(AND(T54&lt;&gt;"",T54&lt;=60),"Due Soon","OK"))))))</f>
        <v/>
      </c>
    </row>
    <row r="55">
      <c r="I55" s="6">
        <f>IF(OR(G55="",H55=""),"",EDATE(G55,H55))</f>
        <v/>
      </c>
      <c r="L55" s="6">
        <f>IF(OR(K55="",J55=""),"",K55+IF(J55="Daily",1,IF(J55="Weekly",7,0)))</f>
        <v/>
      </c>
      <c r="Q55" s="4">
        <f>IF(F55="","",F55-TODAY())</f>
        <v/>
      </c>
      <c r="R55" s="4">
        <f>IF(I55="","",I55-TODAY())</f>
        <v/>
      </c>
      <c r="S55" s="4">
        <f>IF(N55="","",N55-TODAY())</f>
        <v/>
      </c>
      <c r="T55" s="4">
        <f>IF(AND(Q55="",R55="",S55=""),"",MIN(IF(Q55="",99999,Q55),IF(R55="",99999,R55),IF(S55="",99999,S55)))</f>
        <v/>
      </c>
      <c r="U55" s="4">
        <f>IF(L55="","",IF(L55&lt;TODAY(),"Log Overdue","On Track"))</f>
        <v/>
      </c>
      <c r="V55" s="4">
        <f>IF(AND(B55="",C55=""),"",IF(OR(F55="",G55=""),"Missing Date",IF(O55="Complete","Complete",IF(AND(N55&lt;&gt;"",N55&lt;TODAY()),"Operator Cert Expired",IF(AND(T55&lt;&gt;"",T55&lt;0),"Overdue",IF(AND(T55&lt;&gt;"",T55&lt;=60),"Due Soon","OK"))))))</f>
        <v/>
      </c>
    </row>
    <row r="56">
      <c r="I56" s="6">
        <f>IF(OR(G56="",H56=""),"",EDATE(G56,H56))</f>
        <v/>
      </c>
      <c r="L56" s="6">
        <f>IF(OR(K56="",J56=""),"",K56+IF(J56="Daily",1,IF(J56="Weekly",7,0)))</f>
        <v/>
      </c>
      <c r="Q56" s="4">
        <f>IF(F56="","",F56-TODAY())</f>
        <v/>
      </c>
      <c r="R56" s="4">
        <f>IF(I56="","",I56-TODAY())</f>
        <v/>
      </c>
      <c r="S56" s="4">
        <f>IF(N56="","",N56-TODAY())</f>
        <v/>
      </c>
      <c r="T56" s="4">
        <f>IF(AND(Q56="",R56="",S56=""),"",MIN(IF(Q56="",99999,Q56),IF(R56="",99999,R56),IF(S56="",99999,S56)))</f>
        <v/>
      </c>
      <c r="U56" s="4">
        <f>IF(L56="","",IF(L56&lt;TODAY(),"Log Overdue","On Track"))</f>
        <v/>
      </c>
      <c r="V56" s="4">
        <f>IF(AND(B56="",C56=""),"",IF(OR(F56="",G56=""),"Missing Date",IF(O56="Complete","Complete",IF(AND(N56&lt;&gt;"",N56&lt;TODAY()),"Operator Cert Expired",IF(AND(T56&lt;&gt;"",T56&lt;0),"Overdue",IF(AND(T56&lt;&gt;"",T56&lt;=60),"Due Soon","OK"))))))</f>
        <v/>
      </c>
    </row>
    <row r="57">
      <c r="I57" s="6">
        <f>IF(OR(G57="",H57=""),"",EDATE(G57,H57))</f>
        <v/>
      </c>
      <c r="L57" s="6">
        <f>IF(OR(K57="",J57=""),"",K57+IF(J57="Daily",1,IF(J57="Weekly",7,0)))</f>
        <v/>
      </c>
      <c r="Q57" s="4">
        <f>IF(F57="","",F57-TODAY())</f>
        <v/>
      </c>
      <c r="R57" s="4">
        <f>IF(I57="","",I57-TODAY())</f>
        <v/>
      </c>
      <c r="S57" s="4">
        <f>IF(N57="","",N57-TODAY())</f>
        <v/>
      </c>
      <c r="T57" s="4">
        <f>IF(AND(Q57="",R57="",S57=""),"",MIN(IF(Q57="",99999,Q57),IF(R57="",99999,R57),IF(S57="",99999,S57)))</f>
        <v/>
      </c>
      <c r="U57" s="4">
        <f>IF(L57="","",IF(L57&lt;TODAY(),"Log Overdue","On Track"))</f>
        <v/>
      </c>
      <c r="V57" s="4">
        <f>IF(AND(B57="",C57=""),"",IF(OR(F57="",G57=""),"Missing Date",IF(O57="Complete","Complete",IF(AND(N57&lt;&gt;"",N57&lt;TODAY()),"Operator Cert Expired",IF(AND(T57&lt;&gt;"",T57&lt;0),"Overdue",IF(AND(T57&lt;&gt;"",T57&lt;=60),"Due Soon","OK"))))))</f>
        <v/>
      </c>
    </row>
    <row r="58">
      <c r="I58" s="6">
        <f>IF(OR(G58="",H58=""),"",EDATE(G58,H58))</f>
        <v/>
      </c>
      <c r="L58" s="6">
        <f>IF(OR(K58="",J58=""),"",K58+IF(J58="Daily",1,IF(J58="Weekly",7,0)))</f>
        <v/>
      </c>
      <c r="Q58" s="4">
        <f>IF(F58="","",F58-TODAY())</f>
        <v/>
      </c>
      <c r="R58" s="4">
        <f>IF(I58="","",I58-TODAY())</f>
        <v/>
      </c>
      <c r="S58" s="4">
        <f>IF(N58="","",N58-TODAY())</f>
        <v/>
      </c>
      <c r="T58" s="4">
        <f>IF(AND(Q58="",R58="",S58=""),"",MIN(IF(Q58="",99999,Q58),IF(R58="",99999,R58),IF(S58="",99999,S58)))</f>
        <v/>
      </c>
      <c r="U58" s="4">
        <f>IF(L58="","",IF(L58&lt;TODAY(),"Log Overdue","On Track"))</f>
        <v/>
      </c>
      <c r="V58" s="4">
        <f>IF(AND(B58="",C58=""),"",IF(OR(F58="",G58=""),"Missing Date",IF(O58="Complete","Complete",IF(AND(N58&lt;&gt;"",N58&lt;TODAY()),"Operator Cert Expired",IF(AND(T58&lt;&gt;"",T58&lt;0),"Overdue",IF(AND(T58&lt;&gt;"",T58&lt;=60),"Due Soon","OK"))))))</f>
        <v/>
      </c>
    </row>
    <row r="59">
      <c r="I59" s="6">
        <f>IF(OR(G59="",H59=""),"",EDATE(G59,H59))</f>
        <v/>
      </c>
      <c r="L59" s="6">
        <f>IF(OR(K59="",J59=""),"",K59+IF(J59="Daily",1,IF(J59="Weekly",7,0)))</f>
        <v/>
      </c>
      <c r="Q59" s="4">
        <f>IF(F59="","",F59-TODAY())</f>
        <v/>
      </c>
      <c r="R59" s="4">
        <f>IF(I59="","",I59-TODAY())</f>
        <v/>
      </c>
      <c r="S59" s="4">
        <f>IF(N59="","",N59-TODAY())</f>
        <v/>
      </c>
      <c r="T59" s="4">
        <f>IF(AND(Q59="",R59="",S59=""),"",MIN(IF(Q59="",99999,Q59),IF(R59="",99999,R59),IF(S59="",99999,S59)))</f>
        <v/>
      </c>
      <c r="U59" s="4">
        <f>IF(L59="","",IF(L59&lt;TODAY(),"Log Overdue","On Track"))</f>
        <v/>
      </c>
      <c r="V59" s="4">
        <f>IF(AND(B59="",C59=""),"",IF(OR(F59="",G59=""),"Missing Date",IF(O59="Complete","Complete",IF(AND(N59&lt;&gt;"",N59&lt;TODAY()),"Operator Cert Expired",IF(AND(T59&lt;&gt;"",T59&lt;0),"Overdue",IF(AND(T59&lt;&gt;"",T59&lt;=60),"Due Soon","OK"))))))</f>
        <v/>
      </c>
    </row>
    <row r="60">
      <c r="I60" s="6">
        <f>IF(OR(G60="",H60=""),"",EDATE(G60,H60))</f>
        <v/>
      </c>
      <c r="L60" s="6">
        <f>IF(OR(K60="",J60=""),"",K60+IF(J60="Daily",1,IF(J60="Weekly",7,0)))</f>
        <v/>
      </c>
      <c r="Q60" s="4">
        <f>IF(F60="","",F60-TODAY())</f>
        <v/>
      </c>
      <c r="R60" s="4">
        <f>IF(I60="","",I60-TODAY())</f>
        <v/>
      </c>
      <c r="S60" s="4">
        <f>IF(N60="","",N60-TODAY())</f>
        <v/>
      </c>
      <c r="T60" s="4">
        <f>IF(AND(Q60="",R60="",S60=""),"",MIN(IF(Q60="",99999,Q60),IF(R60="",99999,R60),IF(S60="",99999,S60)))</f>
        <v/>
      </c>
      <c r="U60" s="4">
        <f>IF(L60="","",IF(L60&lt;TODAY(),"Log Overdue","On Track"))</f>
        <v/>
      </c>
      <c r="V60" s="4">
        <f>IF(AND(B60="",C60=""),"",IF(OR(F60="",G60=""),"Missing Date",IF(O60="Complete","Complete",IF(AND(N60&lt;&gt;"",N60&lt;TODAY()),"Operator Cert Expired",IF(AND(T60&lt;&gt;"",T60&lt;0),"Overdue",IF(AND(T60&lt;&gt;"",T60&lt;=60),"Due Soon","OK"))))))</f>
        <v/>
      </c>
    </row>
    <row r="61">
      <c r="I61" s="6">
        <f>IF(OR(G61="",H61=""),"",EDATE(G61,H61))</f>
        <v/>
      </c>
      <c r="L61" s="6">
        <f>IF(OR(K61="",J61=""),"",K61+IF(J61="Daily",1,IF(J61="Weekly",7,0)))</f>
        <v/>
      </c>
      <c r="Q61" s="4">
        <f>IF(F61="","",F61-TODAY())</f>
        <v/>
      </c>
      <c r="R61" s="4">
        <f>IF(I61="","",I61-TODAY())</f>
        <v/>
      </c>
      <c r="S61" s="4">
        <f>IF(N61="","",N61-TODAY())</f>
        <v/>
      </c>
      <c r="T61" s="4">
        <f>IF(AND(Q61="",R61="",S61=""),"",MIN(IF(Q61="",99999,Q61),IF(R61="",99999,R61),IF(S61="",99999,S61)))</f>
        <v/>
      </c>
      <c r="U61" s="4">
        <f>IF(L61="","",IF(L61&lt;TODAY(),"Log Overdue","On Track"))</f>
        <v/>
      </c>
      <c r="V61" s="4">
        <f>IF(AND(B61="",C61=""),"",IF(OR(F61="",G61=""),"Missing Date",IF(O61="Complete","Complete",IF(AND(N61&lt;&gt;"",N61&lt;TODAY()),"Operator Cert Expired",IF(AND(T61&lt;&gt;"",T61&lt;0),"Overdue",IF(AND(T61&lt;&gt;"",T61&lt;=60),"Due Soon","OK"))))))</f>
        <v/>
      </c>
    </row>
    <row r="62">
      <c r="I62" s="6">
        <f>IF(OR(G62="",H62=""),"",EDATE(G62,H62))</f>
        <v/>
      </c>
      <c r="L62" s="6">
        <f>IF(OR(K62="",J62=""),"",K62+IF(J62="Daily",1,IF(J62="Weekly",7,0)))</f>
        <v/>
      </c>
      <c r="Q62" s="4">
        <f>IF(F62="","",F62-TODAY())</f>
        <v/>
      </c>
      <c r="R62" s="4">
        <f>IF(I62="","",I62-TODAY())</f>
        <v/>
      </c>
      <c r="S62" s="4">
        <f>IF(N62="","",N62-TODAY())</f>
        <v/>
      </c>
      <c r="T62" s="4">
        <f>IF(AND(Q62="",R62="",S62=""),"",MIN(IF(Q62="",99999,Q62),IF(R62="",99999,R62),IF(S62="",99999,S62)))</f>
        <v/>
      </c>
      <c r="U62" s="4">
        <f>IF(L62="","",IF(L62&lt;TODAY(),"Log Overdue","On Track"))</f>
        <v/>
      </c>
      <c r="V62" s="4">
        <f>IF(AND(B62="",C62=""),"",IF(OR(F62="",G62=""),"Missing Date",IF(O62="Complete","Complete",IF(AND(N62&lt;&gt;"",N62&lt;TODAY()),"Operator Cert Expired",IF(AND(T62&lt;&gt;"",T62&lt;0),"Overdue",IF(AND(T62&lt;&gt;"",T62&lt;=60),"Due Soon","OK"))))))</f>
        <v/>
      </c>
    </row>
    <row r="63">
      <c r="I63" s="6">
        <f>IF(OR(G63="",H63=""),"",EDATE(G63,H63))</f>
        <v/>
      </c>
      <c r="L63" s="6">
        <f>IF(OR(K63="",J63=""),"",K63+IF(J63="Daily",1,IF(J63="Weekly",7,0)))</f>
        <v/>
      </c>
      <c r="Q63" s="4">
        <f>IF(F63="","",F63-TODAY())</f>
        <v/>
      </c>
      <c r="R63" s="4">
        <f>IF(I63="","",I63-TODAY())</f>
        <v/>
      </c>
      <c r="S63" s="4">
        <f>IF(N63="","",N63-TODAY())</f>
        <v/>
      </c>
      <c r="T63" s="4">
        <f>IF(AND(Q63="",R63="",S63=""),"",MIN(IF(Q63="",99999,Q63),IF(R63="",99999,R63),IF(S63="",99999,S63)))</f>
        <v/>
      </c>
      <c r="U63" s="4">
        <f>IF(L63="","",IF(L63&lt;TODAY(),"Log Overdue","On Track"))</f>
        <v/>
      </c>
      <c r="V63" s="4">
        <f>IF(AND(B63="",C63=""),"",IF(OR(F63="",G63=""),"Missing Date",IF(O63="Complete","Complete",IF(AND(N63&lt;&gt;"",N63&lt;TODAY()),"Operator Cert Expired",IF(AND(T63&lt;&gt;"",T63&lt;0),"Overdue",IF(AND(T63&lt;&gt;"",T63&lt;=60),"Due Soon","OK"))))))</f>
        <v/>
      </c>
    </row>
    <row r="64">
      <c r="I64" s="6">
        <f>IF(OR(G64="",H64=""),"",EDATE(G64,H64))</f>
        <v/>
      </c>
      <c r="L64" s="6">
        <f>IF(OR(K64="",J64=""),"",K64+IF(J64="Daily",1,IF(J64="Weekly",7,0)))</f>
        <v/>
      </c>
      <c r="Q64" s="4">
        <f>IF(F64="","",F64-TODAY())</f>
        <v/>
      </c>
      <c r="R64" s="4">
        <f>IF(I64="","",I64-TODAY())</f>
        <v/>
      </c>
      <c r="S64" s="4">
        <f>IF(N64="","",N64-TODAY())</f>
        <v/>
      </c>
      <c r="T64" s="4">
        <f>IF(AND(Q64="",R64="",S64=""),"",MIN(IF(Q64="",99999,Q64),IF(R64="",99999,R64),IF(S64="",99999,S64)))</f>
        <v/>
      </c>
      <c r="U64" s="4">
        <f>IF(L64="","",IF(L64&lt;TODAY(),"Log Overdue","On Track"))</f>
        <v/>
      </c>
      <c r="V64" s="4">
        <f>IF(AND(B64="",C64=""),"",IF(OR(F64="",G64=""),"Missing Date",IF(O64="Complete","Complete",IF(AND(N64&lt;&gt;"",N64&lt;TODAY()),"Operator Cert Expired",IF(AND(T64&lt;&gt;"",T64&lt;0),"Overdue",IF(AND(T64&lt;&gt;"",T64&lt;=60),"Due Soon","OK"))))))</f>
        <v/>
      </c>
    </row>
    <row r="65">
      <c r="I65" s="6">
        <f>IF(OR(G65="",H65=""),"",EDATE(G65,H65))</f>
        <v/>
      </c>
      <c r="L65" s="6">
        <f>IF(OR(K65="",J65=""),"",K65+IF(J65="Daily",1,IF(J65="Weekly",7,0)))</f>
        <v/>
      </c>
      <c r="Q65" s="4">
        <f>IF(F65="","",F65-TODAY())</f>
        <v/>
      </c>
      <c r="R65" s="4">
        <f>IF(I65="","",I65-TODAY())</f>
        <v/>
      </c>
      <c r="S65" s="4">
        <f>IF(N65="","",N65-TODAY())</f>
        <v/>
      </c>
      <c r="T65" s="4">
        <f>IF(AND(Q65="",R65="",S65=""),"",MIN(IF(Q65="",99999,Q65),IF(R65="",99999,R65),IF(S65="",99999,S65)))</f>
        <v/>
      </c>
      <c r="U65" s="4">
        <f>IF(L65="","",IF(L65&lt;TODAY(),"Log Overdue","On Track"))</f>
        <v/>
      </c>
      <c r="V65" s="4">
        <f>IF(AND(B65="",C65=""),"",IF(OR(F65="",G65=""),"Missing Date",IF(O65="Complete","Complete",IF(AND(N65&lt;&gt;"",N65&lt;TODAY()),"Operator Cert Expired",IF(AND(T65&lt;&gt;"",T65&lt;0),"Overdue",IF(AND(T65&lt;&gt;"",T65&lt;=60),"Due Soon","OK"))))))</f>
        <v/>
      </c>
    </row>
    <row r="66">
      <c r="I66" s="6">
        <f>IF(OR(G66="",H66=""),"",EDATE(G66,H66))</f>
        <v/>
      </c>
      <c r="L66" s="6">
        <f>IF(OR(K66="",J66=""),"",K66+IF(J66="Daily",1,IF(J66="Weekly",7,0)))</f>
        <v/>
      </c>
      <c r="Q66" s="4">
        <f>IF(F66="","",F66-TODAY())</f>
        <v/>
      </c>
      <c r="R66" s="4">
        <f>IF(I66="","",I66-TODAY())</f>
        <v/>
      </c>
      <c r="S66" s="4">
        <f>IF(N66="","",N66-TODAY())</f>
        <v/>
      </c>
      <c r="T66" s="4">
        <f>IF(AND(Q66="",R66="",S66=""),"",MIN(IF(Q66="",99999,Q66),IF(R66="",99999,R66),IF(S66="",99999,S66)))</f>
        <v/>
      </c>
      <c r="U66" s="4">
        <f>IF(L66="","",IF(L66&lt;TODAY(),"Log Overdue","On Track"))</f>
        <v/>
      </c>
      <c r="V66" s="4">
        <f>IF(AND(B66="",C66=""),"",IF(OR(F66="",G66=""),"Missing Date",IF(O66="Complete","Complete",IF(AND(N66&lt;&gt;"",N66&lt;TODAY()),"Operator Cert Expired",IF(AND(T66&lt;&gt;"",T66&lt;0),"Overdue",IF(AND(T66&lt;&gt;"",T66&lt;=60),"Due Soon","OK"))))))</f>
        <v/>
      </c>
    </row>
    <row r="67">
      <c r="I67" s="6">
        <f>IF(OR(G67="",H67=""),"",EDATE(G67,H67))</f>
        <v/>
      </c>
      <c r="L67" s="6">
        <f>IF(OR(K67="",J67=""),"",K67+IF(J67="Daily",1,IF(J67="Weekly",7,0)))</f>
        <v/>
      </c>
      <c r="Q67" s="4">
        <f>IF(F67="","",F67-TODAY())</f>
        <v/>
      </c>
      <c r="R67" s="4">
        <f>IF(I67="","",I67-TODAY())</f>
        <v/>
      </c>
      <c r="S67" s="4">
        <f>IF(N67="","",N67-TODAY())</f>
        <v/>
      </c>
      <c r="T67" s="4">
        <f>IF(AND(Q67="",R67="",S67=""),"",MIN(IF(Q67="",99999,Q67),IF(R67="",99999,R67),IF(S67="",99999,S67)))</f>
        <v/>
      </c>
      <c r="U67" s="4">
        <f>IF(L67="","",IF(L67&lt;TODAY(),"Log Overdue","On Track"))</f>
        <v/>
      </c>
      <c r="V67" s="4">
        <f>IF(AND(B67="",C67=""),"",IF(OR(F67="",G67=""),"Missing Date",IF(O67="Complete","Complete",IF(AND(N67&lt;&gt;"",N67&lt;TODAY()),"Operator Cert Expired",IF(AND(T67&lt;&gt;"",T67&lt;0),"Overdue",IF(AND(T67&lt;&gt;"",T67&lt;=60),"Due Soon","OK"))))))</f>
        <v/>
      </c>
    </row>
    <row r="68">
      <c r="I68" s="6">
        <f>IF(OR(G68="",H68=""),"",EDATE(G68,H68))</f>
        <v/>
      </c>
      <c r="L68" s="6">
        <f>IF(OR(K68="",J68=""),"",K68+IF(J68="Daily",1,IF(J68="Weekly",7,0)))</f>
        <v/>
      </c>
      <c r="Q68" s="4">
        <f>IF(F68="","",F68-TODAY())</f>
        <v/>
      </c>
      <c r="R68" s="4">
        <f>IF(I68="","",I68-TODAY())</f>
        <v/>
      </c>
      <c r="S68" s="4">
        <f>IF(N68="","",N68-TODAY())</f>
        <v/>
      </c>
      <c r="T68" s="4">
        <f>IF(AND(Q68="",R68="",S68=""),"",MIN(IF(Q68="",99999,Q68),IF(R68="",99999,R68),IF(S68="",99999,S68)))</f>
        <v/>
      </c>
      <c r="U68" s="4">
        <f>IF(L68="","",IF(L68&lt;TODAY(),"Log Overdue","On Track"))</f>
        <v/>
      </c>
      <c r="V68" s="4">
        <f>IF(AND(B68="",C68=""),"",IF(OR(F68="",G68=""),"Missing Date",IF(O68="Complete","Complete",IF(AND(N68&lt;&gt;"",N68&lt;TODAY()),"Operator Cert Expired",IF(AND(T68&lt;&gt;"",T68&lt;0),"Overdue",IF(AND(T68&lt;&gt;"",T68&lt;=60),"Due Soon","OK"))))))</f>
        <v/>
      </c>
    </row>
    <row r="69">
      <c r="I69" s="6">
        <f>IF(OR(G69="",H69=""),"",EDATE(G69,H69))</f>
        <v/>
      </c>
      <c r="L69" s="6">
        <f>IF(OR(K69="",J69=""),"",K69+IF(J69="Daily",1,IF(J69="Weekly",7,0)))</f>
        <v/>
      </c>
      <c r="Q69" s="4">
        <f>IF(F69="","",F69-TODAY())</f>
        <v/>
      </c>
      <c r="R69" s="4">
        <f>IF(I69="","",I69-TODAY())</f>
        <v/>
      </c>
      <c r="S69" s="4">
        <f>IF(N69="","",N69-TODAY())</f>
        <v/>
      </c>
      <c r="T69" s="4">
        <f>IF(AND(Q69="",R69="",S69=""),"",MIN(IF(Q69="",99999,Q69),IF(R69="",99999,R69),IF(S69="",99999,S69)))</f>
        <v/>
      </c>
      <c r="U69" s="4">
        <f>IF(L69="","",IF(L69&lt;TODAY(),"Log Overdue","On Track"))</f>
        <v/>
      </c>
      <c r="V69" s="4">
        <f>IF(AND(B69="",C69=""),"",IF(OR(F69="",G69=""),"Missing Date",IF(O69="Complete","Complete",IF(AND(N69&lt;&gt;"",N69&lt;TODAY()),"Operator Cert Expired",IF(AND(T69&lt;&gt;"",T69&lt;0),"Overdue",IF(AND(T69&lt;&gt;"",T69&lt;=60),"Due Soon","OK"))))))</f>
        <v/>
      </c>
    </row>
    <row r="70">
      <c r="I70" s="6">
        <f>IF(OR(G70="",H70=""),"",EDATE(G70,H70))</f>
        <v/>
      </c>
      <c r="L70" s="6">
        <f>IF(OR(K70="",J70=""),"",K70+IF(J70="Daily",1,IF(J70="Weekly",7,0)))</f>
        <v/>
      </c>
      <c r="Q70" s="4">
        <f>IF(F70="","",F70-TODAY())</f>
        <v/>
      </c>
      <c r="R70" s="4">
        <f>IF(I70="","",I70-TODAY())</f>
        <v/>
      </c>
      <c r="S70" s="4">
        <f>IF(N70="","",N70-TODAY())</f>
        <v/>
      </c>
      <c r="T70" s="4">
        <f>IF(AND(Q70="",R70="",S70=""),"",MIN(IF(Q70="",99999,Q70),IF(R70="",99999,R70),IF(S70="",99999,S70)))</f>
        <v/>
      </c>
      <c r="U70" s="4">
        <f>IF(L70="","",IF(L70&lt;TODAY(),"Log Overdue","On Track"))</f>
        <v/>
      </c>
      <c r="V70" s="4">
        <f>IF(AND(B70="",C70=""),"",IF(OR(F70="",G70=""),"Missing Date",IF(O70="Complete","Complete",IF(AND(N70&lt;&gt;"",N70&lt;TODAY()),"Operator Cert Expired",IF(AND(T70&lt;&gt;"",T70&lt;0),"Overdue",IF(AND(T70&lt;&gt;"",T70&lt;=60),"Due Soon","OK"))))))</f>
        <v/>
      </c>
    </row>
    <row r="71">
      <c r="I71" s="6">
        <f>IF(OR(G71="",H71=""),"",EDATE(G71,H71))</f>
        <v/>
      </c>
      <c r="L71" s="6">
        <f>IF(OR(K71="",J71=""),"",K71+IF(J71="Daily",1,IF(J71="Weekly",7,0)))</f>
        <v/>
      </c>
      <c r="Q71" s="4">
        <f>IF(F71="","",F71-TODAY())</f>
        <v/>
      </c>
      <c r="R71" s="4">
        <f>IF(I71="","",I71-TODAY())</f>
        <v/>
      </c>
      <c r="S71" s="4">
        <f>IF(N71="","",N71-TODAY())</f>
        <v/>
      </c>
      <c r="T71" s="4">
        <f>IF(AND(Q71="",R71="",S71=""),"",MIN(IF(Q71="",99999,Q71),IF(R71="",99999,R71),IF(S71="",99999,S71)))</f>
        <v/>
      </c>
      <c r="U71" s="4">
        <f>IF(L71="","",IF(L71&lt;TODAY(),"Log Overdue","On Track"))</f>
        <v/>
      </c>
      <c r="V71" s="4">
        <f>IF(AND(B71="",C71=""),"",IF(OR(F71="",G71=""),"Missing Date",IF(O71="Complete","Complete",IF(AND(N71&lt;&gt;"",N71&lt;TODAY()),"Operator Cert Expired",IF(AND(T71&lt;&gt;"",T71&lt;0),"Overdue",IF(AND(T71&lt;&gt;"",T71&lt;=60),"Due Soon","OK"))))))</f>
        <v/>
      </c>
    </row>
    <row r="72">
      <c r="I72" s="6">
        <f>IF(OR(G72="",H72=""),"",EDATE(G72,H72))</f>
        <v/>
      </c>
      <c r="L72" s="6">
        <f>IF(OR(K72="",J72=""),"",K72+IF(J72="Daily",1,IF(J72="Weekly",7,0)))</f>
        <v/>
      </c>
      <c r="Q72" s="4">
        <f>IF(F72="","",F72-TODAY())</f>
        <v/>
      </c>
      <c r="R72" s="4">
        <f>IF(I72="","",I72-TODAY())</f>
        <v/>
      </c>
      <c r="S72" s="4">
        <f>IF(N72="","",N72-TODAY())</f>
        <v/>
      </c>
      <c r="T72" s="4">
        <f>IF(AND(Q72="",R72="",S72=""),"",MIN(IF(Q72="",99999,Q72),IF(R72="",99999,R72),IF(S72="",99999,S72)))</f>
        <v/>
      </c>
      <c r="U72" s="4">
        <f>IF(L72="","",IF(L72&lt;TODAY(),"Log Overdue","On Track"))</f>
        <v/>
      </c>
      <c r="V72" s="4">
        <f>IF(AND(B72="",C72=""),"",IF(OR(F72="",G72=""),"Missing Date",IF(O72="Complete","Complete",IF(AND(N72&lt;&gt;"",N72&lt;TODAY()),"Operator Cert Expired",IF(AND(T72&lt;&gt;"",T72&lt;0),"Overdue",IF(AND(T72&lt;&gt;"",T72&lt;=60),"Due Soon","OK"))))))</f>
        <v/>
      </c>
    </row>
    <row r="73">
      <c r="I73" s="6">
        <f>IF(OR(G73="",H73=""),"",EDATE(G73,H73))</f>
        <v/>
      </c>
      <c r="L73" s="6">
        <f>IF(OR(K73="",J73=""),"",K73+IF(J73="Daily",1,IF(J73="Weekly",7,0)))</f>
        <v/>
      </c>
      <c r="Q73" s="4">
        <f>IF(F73="","",F73-TODAY())</f>
        <v/>
      </c>
      <c r="R73" s="4">
        <f>IF(I73="","",I73-TODAY())</f>
        <v/>
      </c>
      <c r="S73" s="4">
        <f>IF(N73="","",N73-TODAY())</f>
        <v/>
      </c>
      <c r="T73" s="4">
        <f>IF(AND(Q73="",R73="",S73=""),"",MIN(IF(Q73="",99999,Q73),IF(R73="",99999,R73),IF(S73="",99999,S73)))</f>
        <v/>
      </c>
      <c r="U73" s="4">
        <f>IF(L73="","",IF(L73&lt;TODAY(),"Log Overdue","On Track"))</f>
        <v/>
      </c>
      <c r="V73" s="4">
        <f>IF(AND(B73="",C73=""),"",IF(OR(F73="",G73=""),"Missing Date",IF(O73="Complete","Complete",IF(AND(N73&lt;&gt;"",N73&lt;TODAY()),"Operator Cert Expired",IF(AND(T73&lt;&gt;"",T73&lt;0),"Overdue",IF(AND(T73&lt;&gt;"",T73&lt;=60),"Due Soon","OK"))))))</f>
        <v/>
      </c>
    </row>
    <row r="74">
      <c r="I74" s="6">
        <f>IF(OR(G74="",H74=""),"",EDATE(G74,H74))</f>
        <v/>
      </c>
      <c r="L74" s="6">
        <f>IF(OR(K74="",J74=""),"",K74+IF(J74="Daily",1,IF(J74="Weekly",7,0)))</f>
        <v/>
      </c>
      <c r="Q74" s="4">
        <f>IF(F74="","",F74-TODAY())</f>
        <v/>
      </c>
      <c r="R74" s="4">
        <f>IF(I74="","",I74-TODAY())</f>
        <v/>
      </c>
      <c r="S74" s="4">
        <f>IF(N74="","",N74-TODAY())</f>
        <v/>
      </c>
      <c r="T74" s="4">
        <f>IF(AND(Q74="",R74="",S74=""),"",MIN(IF(Q74="",99999,Q74),IF(R74="",99999,R74),IF(S74="",99999,S74)))</f>
        <v/>
      </c>
      <c r="U74" s="4">
        <f>IF(L74="","",IF(L74&lt;TODAY(),"Log Overdue","On Track"))</f>
        <v/>
      </c>
      <c r="V74" s="4">
        <f>IF(AND(B74="",C74=""),"",IF(OR(F74="",G74=""),"Missing Date",IF(O74="Complete","Complete",IF(AND(N74&lt;&gt;"",N74&lt;TODAY()),"Operator Cert Expired",IF(AND(T74&lt;&gt;"",T74&lt;0),"Overdue",IF(AND(T74&lt;&gt;"",T74&lt;=60),"Due Soon","OK"))))))</f>
        <v/>
      </c>
    </row>
    <row r="75">
      <c r="I75" s="6">
        <f>IF(OR(G75="",H75=""),"",EDATE(G75,H75))</f>
        <v/>
      </c>
      <c r="L75" s="6">
        <f>IF(OR(K75="",J75=""),"",K75+IF(J75="Daily",1,IF(J75="Weekly",7,0)))</f>
        <v/>
      </c>
      <c r="Q75" s="4">
        <f>IF(F75="","",F75-TODAY())</f>
        <v/>
      </c>
      <c r="R75" s="4">
        <f>IF(I75="","",I75-TODAY())</f>
        <v/>
      </c>
      <c r="S75" s="4">
        <f>IF(N75="","",N75-TODAY())</f>
        <v/>
      </c>
      <c r="T75" s="4">
        <f>IF(AND(Q75="",R75="",S75=""),"",MIN(IF(Q75="",99999,Q75),IF(R75="",99999,R75),IF(S75="",99999,S75)))</f>
        <v/>
      </c>
      <c r="U75" s="4">
        <f>IF(L75="","",IF(L75&lt;TODAY(),"Log Overdue","On Track"))</f>
        <v/>
      </c>
      <c r="V75" s="4">
        <f>IF(AND(B75="",C75=""),"",IF(OR(F75="",G75=""),"Missing Date",IF(O75="Complete","Complete",IF(AND(N75&lt;&gt;"",N75&lt;TODAY()),"Operator Cert Expired",IF(AND(T75&lt;&gt;"",T75&lt;0),"Overdue",IF(AND(T75&lt;&gt;"",T75&lt;=60),"Due Soon","OK"))))))</f>
        <v/>
      </c>
    </row>
    <row r="76">
      <c r="I76" s="6">
        <f>IF(OR(G76="",H76=""),"",EDATE(G76,H76))</f>
        <v/>
      </c>
      <c r="L76" s="6">
        <f>IF(OR(K76="",J76=""),"",K76+IF(J76="Daily",1,IF(J76="Weekly",7,0)))</f>
        <v/>
      </c>
      <c r="Q76" s="4">
        <f>IF(F76="","",F76-TODAY())</f>
        <v/>
      </c>
      <c r="R76" s="4">
        <f>IF(I76="","",I76-TODAY())</f>
        <v/>
      </c>
      <c r="S76" s="4">
        <f>IF(N76="","",N76-TODAY())</f>
        <v/>
      </c>
      <c r="T76" s="4">
        <f>IF(AND(Q76="",R76="",S76=""),"",MIN(IF(Q76="",99999,Q76),IF(R76="",99999,R76),IF(S76="",99999,S76)))</f>
        <v/>
      </c>
      <c r="U76" s="4">
        <f>IF(L76="","",IF(L76&lt;TODAY(),"Log Overdue","On Track"))</f>
        <v/>
      </c>
      <c r="V76" s="4">
        <f>IF(AND(B76="",C76=""),"",IF(OR(F76="",G76=""),"Missing Date",IF(O76="Complete","Complete",IF(AND(N76&lt;&gt;"",N76&lt;TODAY()),"Operator Cert Expired",IF(AND(T76&lt;&gt;"",T76&lt;0),"Overdue",IF(AND(T76&lt;&gt;"",T76&lt;=60),"Due Soon","OK"))))))</f>
        <v/>
      </c>
    </row>
    <row r="77">
      <c r="I77" s="6">
        <f>IF(OR(G77="",H77=""),"",EDATE(G77,H77))</f>
        <v/>
      </c>
      <c r="L77" s="6">
        <f>IF(OR(K77="",J77=""),"",K77+IF(J77="Daily",1,IF(J77="Weekly",7,0)))</f>
        <v/>
      </c>
      <c r="Q77" s="4">
        <f>IF(F77="","",F77-TODAY())</f>
        <v/>
      </c>
      <c r="R77" s="4">
        <f>IF(I77="","",I77-TODAY())</f>
        <v/>
      </c>
      <c r="S77" s="4">
        <f>IF(N77="","",N77-TODAY())</f>
        <v/>
      </c>
      <c r="T77" s="4">
        <f>IF(AND(Q77="",R77="",S77=""),"",MIN(IF(Q77="",99999,Q77),IF(R77="",99999,R77),IF(S77="",99999,S77)))</f>
        <v/>
      </c>
      <c r="U77" s="4">
        <f>IF(L77="","",IF(L77&lt;TODAY(),"Log Overdue","On Track"))</f>
        <v/>
      </c>
      <c r="V77" s="4">
        <f>IF(AND(B77="",C77=""),"",IF(OR(F77="",G77=""),"Missing Date",IF(O77="Complete","Complete",IF(AND(N77&lt;&gt;"",N77&lt;TODAY()),"Operator Cert Expired",IF(AND(T77&lt;&gt;"",T77&lt;0),"Overdue",IF(AND(T77&lt;&gt;"",T77&lt;=60),"Due Soon","OK"))))))</f>
        <v/>
      </c>
    </row>
    <row r="78">
      <c r="I78" s="6">
        <f>IF(OR(G78="",H78=""),"",EDATE(G78,H78))</f>
        <v/>
      </c>
      <c r="L78" s="6">
        <f>IF(OR(K78="",J78=""),"",K78+IF(J78="Daily",1,IF(J78="Weekly",7,0)))</f>
        <v/>
      </c>
      <c r="Q78" s="4">
        <f>IF(F78="","",F78-TODAY())</f>
        <v/>
      </c>
      <c r="R78" s="4">
        <f>IF(I78="","",I78-TODAY())</f>
        <v/>
      </c>
      <c r="S78" s="4">
        <f>IF(N78="","",N78-TODAY())</f>
        <v/>
      </c>
      <c r="T78" s="4">
        <f>IF(AND(Q78="",R78="",S78=""),"",MIN(IF(Q78="",99999,Q78),IF(R78="",99999,R78),IF(S78="",99999,S78)))</f>
        <v/>
      </c>
      <c r="U78" s="4">
        <f>IF(L78="","",IF(L78&lt;TODAY(),"Log Overdue","On Track"))</f>
        <v/>
      </c>
      <c r="V78" s="4">
        <f>IF(AND(B78="",C78=""),"",IF(OR(F78="",G78=""),"Missing Date",IF(O78="Complete","Complete",IF(AND(N78&lt;&gt;"",N78&lt;TODAY()),"Operator Cert Expired",IF(AND(T78&lt;&gt;"",T78&lt;0),"Overdue",IF(AND(T78&lt;&gt;"",T78&lt;=60),"Due Soon","OK"))))))</f>
        <v/>
      </c>
    </row>
    <row r="79">
      <c r="I79" s="6">
        <f>IF(OR(G79="",H79=""),"",EDATE(G79,H79))</f>
        <v/>
      </c>
      <c r="L79" s="6">
        <f>IF(OR(K79="",J79=""),"",K79+IF(J79="Daily",1,IF(J79="Weekly",7,0)))</f>
        <v/>
      </c>
      <c r="Q79" s="4">
        <f>IF(F79="","",F79-TODAY())</f>
        <v/>
      </c>
      <c r="R79" s="4">
        <f>IF(I79="","",I79-TODAY())</f>
        <v/>
      </c>
      <c r="S79" s="4">
        <f>IF(N79="","",N79-TODAY())</f>
        <v/>
      </c>
      <c r="T79" s="4">
        <f>IF(AND(Q79="",R79="",S79=""),"",MIN(IF(Q79="",99999,Q79),IF(R79="",99999,R79),IF(S79="",99999,S79)))</f>
        <v/>
      </c>
      <c r="U79" s="4">
        <f>IF(L79="","",IF(L79&lt;TODAY(),"Log Overdue","On Track"))</f>
        <v/>
      </c>
      <c r="V79" s="4">
        <f>IF(AND(B79="",C79=""),"",IF(OR(F79="",G79=""),"Missing Date",IF(O79="Complete","Complete",IF(AND(N79&lt;&gt;"",N79&lt;TODAY()),"Operator Cert Expired",IF(AND(T79&lt;&gt;"",T79&lt;0),"Overdue",IF(AND(T79&lt;&gt;"",T79&lt;=60),"Due Soon","OK"))))))</f>
        <v/>
      </c>
    </row>
    <row r="80">
      <c r="I80" s="6">
        <f>IF(OR(G80="",H80=""),"",EDATE(G80,H80))</f>
        <v/>
      </c>
      <c r="L80" s="6">
        <f>IF(OR(K80="",J80=""),"",K80+IF(J80="Daily",1,IF(J80="Weekly",7,0)))</f>
        <v/>
      </c>
      <c r="Q80" s="4">
        <f>IF(F80="","",F80-TODAY())</f>
        <v/>
      </c>
      <c r="R80" s="4">
        <f>IF(I80="","",I80-TODAY())</f>
        <v/>
      </c>
      <c r="S80" s="4">
        <f>IF(N80="","",N80-TODAY())</f>
        <v/>
      </c>
      <c r="T80" s="4">
        <f>IF(AND(Q80="",R80="",S80=""),"",MIN(IF(Q80="",99999,Q80),IF(R80="",99999,R80),IF(S80="",99999,S80)))</f>
        <v/>
      </c>
      <c r="U80" s="4">
        <f>IF(L80="","",IF(L80&lt;TODAY(),"Log Overdue","On Track"))</f>
        <v/>
      </c>
      <c r="V80" s="4">
        <f>IF(AND(B80="",C80=""),"",IF(OR(F80="",G80=""),"Missing Date",IF(O80="Complete","Complete",IF(AND(N80&lt;&gt;"",N80&lt;TODAY()),"Operator Cert Expired",IF(AND(T80&lt;&gt;"",T80&lt;0),"Overdue",IF(AND(T80&lt;&gt;"",T80&lt;=60),"Due Soon","OK"))))))</f>
        <v/>
      </c>
    </row>
    <row r="81">
      <c r="I81" s="6">
        <f>IF(OR(G81="",H81=""),"",EDATE(G81,H81))</f>
        <v/>
      </c>
      <c r="L81" s="6">
        <f>IF(OR(K81="",J81=""),"",K81+IF(J81="Daily",1,IF(J81="Weekly",7,0)))</f>
        <v/>
      </c>
      <c r="Q81" s="4">
        <f>IF(F81="","",F81-TODAY())</f>
        <v/>
      </c>
      <c r="R81" s="4">
        <f>IF(I81="","",I81-TODAY())</f>
        <v/>
      </c>
      <c r="S81" s="4">
        <f>IF(N81="","",N81-TODAY())</f>
        <v/>
      </c>
      <c r="T81" s="4">
        <f>IF(AND(Q81="",R81="",S81=""),"",MIN(IF(Q81="",99999,Q81),IF(R81="",99999,R81),IF(S81="",99999,S81)))</f>
        <v/>
      </c>
      <c r="U81" s="4">
        <f>IF(L81="","",IF(L81&lt;TODAY(),"Log Overdue","On Track"))</f>
        <v/>
      </c>
      <c r="V81" s="4">
        <f>IF(AND(B81="",C81=""),"",IF(OR(F81="",G81=""),"Missing Date",IF(O81="Complete","Complete",IF(AND(N81&lt;&gt;"",N81&lt;TODAY()),"Operator Cert Expired",IF(AND(T81&lt;&gt;"",T81&lt;0),"Overdue",IF(AND(T81&lt;&gt;"",T81&lt;=60),"Due Soon","OK"))))))</f>
        <v/>
      </c>
    </row>
    <row r="82">
      <c r="I82" s="6">
        <f>IF(OR(G82="",H82=""),"",EDATE(G82,H82))</f>
        <v/>
      </c>
      <c r="L82" s="6">
        <f>IF(OR(K82="",J82=""),"",K82+IF(J82="Daily",1,IF(J82="Weekly",7,0)))</f>
        <v/>
      </c>
      <c r="Q82" s="4">
        <f>IF(F82="","",F82-TODAY())</f>
        <v/>
      </c>
      <c r="R82" s="4">
        <f>IF(I82="","",I82-TODAY())</f>
        <v/>
      </c>
      <c r="S82" s="4">
        <f>IF(N82="","",N82-TODAY())</f>
        <v/>
      </c>
      <c r="T82" s="4">
        <f>IF(AND(Q82="",R82="",S82=""),"",MIN(IF(Q82="",99999,Q82),IF(R82="",99999,R82),IF(S82="",99999,S82)))</f>
        <v/>
      </c>
      <c r="U82" s="4">
        <f>IF(L82="","",IF(L82&lt;TODAY(),"Log Overdue","On Track"))</f>
        <v/>
      </c>
      <c r="V82" s="4">
        <f>IF(AND(B82="",C82=""),"",IF(OR(F82="",G82=""),"Missing Date",IF(O82="Complete","Complete",IF(AND(N82&lt;&gt;"",N82&lt;TODAY()),"Operator Cert Expired",IF(AND(T82&lt;&gt;"",T82&lt;0),"Overdue",IF(AND(T82&lt;&gt;"",T82&lt;=60),"Due Soon","OK"))))))</f>
        <v/>
      </c>
    </row>
    <row r="83">
      <c r="I83" s="6">
        <f>IF(OR(G83="",H83=""),"",EDATE(G83,H83))</f>
        <v/>
      </c>
      <c r="L83" s="6">
        <f>IF(OR(K83="",J83=""),"",K83+IF(J83="Daily",1,IF(J83="Weekly",7,0)))</f>
        <v/>
      </c>
      <c r="Q83" s="4">
        <f>IF(F83="","",F83-TODAY())</f>
        <v/>
      </c>
      <c r="R83" s="4">
        <f>IF(I83="","",I83-TODAY())</f>
        <v/>
      </c>
      <c r="S83" s="4">
        <f>IF(N83="","",N83-TODAY())</f>
        <v/>
      </c>
      <c r="T83" s="4">
        <f>IF(AND(Q83="",R83="",S83=""),"",MIN(IF(Q83="",99999,Q83),IF(R83="",99999,R83),IF(S83="",99999,S83)))</f>
        <v/>
      </c>
      <c r="U83" s="4">
        <f>IF(L83="","",IF(L83&lt;TODAY(),"Log Overdue","On Track"))</f>
        <v/>
      </c>
      <c r="V83" s="4">
        <f>IF(AND(B83="",C83=""),"",IF(OR(F83="",G83=""),"Missing Date",IF(O83="Complete","Complete",IF(AND(N83&lt;&gt;"",N83&lt;TODAY()),"Operator Cert Expired",IF(AND(T83&lt;&gt;"",T83&lt;0),"Overdue",IF(AND(T83&lt;&gt;"",T83&lt;=60),"Due Soon","OK"))))))</f>
        <v/>
      </c>
    </row>
    <row r="84">
      <c r="I84" s="6">
        <f>IF(OR(G84="",H84=""),"",EDATE(G84,H84))</f>
        <v/>
      </c>
      <c r="L84" s="6">
        <f>IF(OR(K84="",J84=""),"",K84+IF(J84="Daily",1,IF(J84="Weekly",7,0)))</f>
        <v/>
      </c>
      <c r="Q84" s="4">
        <f>IF(F84="","",F84-TODAY())</f>
        <v/>
      </c>
      <c r="R84" s="4">
        <f>IF(I84="","",I84-TODAY())</f>
        <v/>
      </c>
      <c r="S84" s="4">
        <f>IF(N84="","",N84-TODAY())</f>
        <v/>
      </c>
      <c r="T84" s="4">
        <f>IF(AND(Q84="",R84="",S84=""),"",MIN(IF(Q84="",99999,Q84),IF(R84="",99999,R84),IF(S84="",99999,S84)))</f>
        <v/>
      </c>
      <c r="U84" s="4">
        <f>IF(L84="","",IF(L84&lt;TODAY(),"Log Overdue","On Track"))</f>
        <v/>
      </c>
      <c r="V84" s="4">
        <f>IF(AND(B84="",C84=""),"",IF(OR(F84="",G84=""),"Missing Date",IF(O84="Complete","Complete",IF(AND(N84&lt;&gt;"",N84&lt;TODAY()),"Operator Cert Expired",IF(AND(T84&lt;&gt;"",T84&lt;0),"Overdue",IF(AND(T84&lt;&gt;"",T84&lt;=60),"Due Soon","OK"))))))</f>
        <v/>
      </c>
    </row>
    <row r="85">
      <c r="I85" s="6">
        <f>IF(OR(G85="",H85=""),"",EDATE(G85,H85))</f>
        <v/>
      </c>
      <c r="L85" s="6">
        <f>IF(OR(K85="",J85=""),"",K85+IF(J85="Daily",1,IF(J85="Weekly",7,0)))</f>
        <v/>
      </c>
      <c r="Q85" s="4">
        <f>IF(F85="","",F85-TODAY())</f>
        <v/>
      </c>
      <c r="R85" s="4">
        <f>IF(I85="","",I85-TODAY())</f>
        <v/>
      </c>
      <c r="S85" s="4">
        <f>IF(N85="","",N85-TODAY())</f>
        <v/>
      </c>
      <c r="T85" s="4">
        <f>IF(AND(Q85="",R85="",S85=""),"",MIN(IF(Q85="",99999,Q85),IF(R85="",99999,R85),IF(S85="",99999,S85)))</f>
        <v/>
      </c>
      <c r="U85" s="4">
        <f>IF(L85="","",IF(L85&lt;TODAY(),"Log Overdue","On Track"))</f>
        <v/>
      </c>
      <c r="V85" s="4">
        <f>IF(AND(B85="",C85=""),"",IF(OR(F85="",G85=""),"Missing Date",IF(O85="Complete","Complete",IF(AND(N85&lt;&gt;"",N85&lt;TODAY()),"Operator Cert Expired",IF(AND(T85&lt;&gt;"",T85&lt;0),"Overdue",IF(AND(T85&lt;&gt;"",T85&lt;=60),"Due Soon","OK"))))))</f>
        <v/>
      </c>
    </row>
    <row r="86">
      <c r="I86" s="6">
        <f>IF(OR(G86="",H86=""),"",EDATE(G86,H86))</f>
        <v/>
      </c>
      <c r="L86" s="6">
        <f>IF(OR(K86="",J86=""),"",K86+IF(J86="Daily",1,IF(J86="Weekly",7,0)))</f>
        <v/>
      </c>
      <c r="Q86" s="4">
        <f>IF(F86="","",F86-TODAY())</f>
        <v/>
      </c>
      <c r="R86" s="4">
        <f>IF(I86="","",I86-TODAY())</f>
        <v/>
      </c>
      <c r="S86" s="4">
        <f>IF(N86="","",N86-TODAY())</f>
        <v/>
      </c>
      <c r="T86" s="4">
        <f>IF(AND(Q86="",R86="",S86=""),"",MIN(IF(Q86="",99999,Q86),IF(R86="",99999,R86),IF(S86="",99999,S86)))</f>
        <v/>
      </c>
      <c r="U86" s="4">
        <f>IF(L86="","",IF(L86&lt;TODAY(),"Log Overdue","On Track"))</f>
        <v/>
      </c>
      <c r="V86" s="4">
        <f>IF(AND(B86="",C86=""),"",IF(OR(F86="",G86=""),"Missing Date",IF(O86="Complete","Complete",IF(AND(N86&lt;&gt;"",N86&lt;TODAY()),"Operator Cert Expired",IF(AND(T86&lt;&gt;"",T86&lt;0),"Overdue",IF(AND(T86&lt;&gt;"",T86&lt;=60),"Due Soon","OK"))))))</f>
        <v/>
      </c>
    </row>
    <row r="87">
      <c r="I87" s="6">
        <f>IF(OR(G87="",H87=""),"",EDATE(G87,H87))</f>
        <v/>
      </c>
      <c r="L87" s="6">
        <f>IF(OR(K87="",J87=""),"",K87+IF(J87="Daily",1,IF(J87="Weekly",7,0)))</f>
        <v/>
      </c>
      <c r="Q87" s="4">
        <f>IF(F87="","",F87-TODAY())</f>
        <v/>
      </c>
      <c r="R87" s="4">
        <f>IF(I87="","",I87-TODAY())</f>
        <v/>
      </c>
      <c r="S87" s="4">
        <f>IF(N87="","",N87-TODAY())</f>
        <v/>
      </c>
      <c r="T87" s="4">
        <f>IF(AND(Q87="",R87="",S87=""),"",MIN(IF(Q87="",99999,Q87),IF(R87="",99999,R87),IF(S87="",99999,S87)))</f>
        <v/>
      </c>
      <c r="U87" s="4">
        <f>IF(L87="","",IF(L87&lt;TODAY(),"Log Overdue","On Track"))</f>
        <v/>
      </c>
      <c r="V87" s="4">
        <f>IF(AND(B87="",C87=""),"",IF(OR(F87="",G87=""),"Missing Date",IF(O87="Complete","Complete",IF(AND(N87&lt;&gt;"",N87&lt;TODAY()),"Operator Cert Expired",IF(AND(T87&lt;&gt;"",T87&lt;0),"Overdue",IF(AND(T87&lt;&gt;"",T87&lt;=60),"Due Soon","OK"))))))</f>
        <v/>
      </c>
    </row>
    <row r="88">
      <c r="I88" s="6">
        <f>IF(OR(G88="",H88=""),"",EDATE(G88,H88))</f>
        <v/>
      </c>
      <c r="L88" s="6">
        <f>IF(OR(K88="",J88=""),"",K88+IF(J88="Daily",1,IF(J88="Weekly",7,0)))</f>
        <v/>
      </c>
      <c r="Q88" s="4">
        <f>IF(F88="","",F88-TODAY())</f>
        <v/>
      </c>
      <c r="R88" s="4">
        <f>IF(I88="","",I88-TODAY())</f>
        <v/>
      </c>
      <c r="S88" s="4">
        <f>IF(N88="","",N88-TODAY())</f>
        <v/>
      </c>
      <c r="T88" s="4">
        <f>IF(AND(Q88="",R88="",S88=""),"",MIN(IF(Q88="",99999,Q88),IF(R88="",99999,R88),IF(S88="",99999,S88)))</f>
        <v/>
      </c>
      <c r="U88" s="4">
        <f>IF(L88="","",IF(L88&lt;TODAY(),"Log Overdue","On Track"))</f>
        <v/>
      </c>
      <c r="V88" s="4">
        <f>IF(AND(B88="",C88=""),"",IF(OR(F88="",G88=""),"Missing Date",IF(O88="Complete","Complete",IF(AND(N88&lt;&gt;"",N88&lt;TODAY()),"Operator Cert Expired",IF(AND(T88&lt;&gt;"",T88&lt;0),"Overdue",IF(AND(T88&lt;&gt;"",T88&lt;=60),"Due Soon","OK"))))))</f>
        <v/>
      </c>
    </row>
    <row r="89">
      <c r="I89" s="6">
        <f>IF(OR(G89="",H89=""),"",EDATE(G89,H89))</f>
        <v/>
      </c>
      <c r="L89" s="6">
        <f>IF(OR(K89="",J89=""),"",K89+IF(J89="Daily",1,IF(J89="Weekly",7,0)))</f>
        <v/>
      </c>
      <c r="Q89" s="4">
        <f>IF(F89="","",F89-TODAY())</f>
        <v/>
      </c>
      <c r="R89" s="4">
        <f>IF(I89="","",I89-TODAY())</f>
        <v/>
      </c>
      <c r="S89" s="4">
        <f>IF(N89="","",N89-TODAY())</f>
        <v/>
      </c>
      <c r="T89" s="4">
        <f>IF(AND(Q89="",R89="",S89=""),"",MIN(IF(Q89="",99999,Q89),IF(R89="",99999,R89),IF(S89="",99999,S89)))</f>
        <v/>
      </c>
      <c r="U89" s="4">
        <f>IF(L89="","",IF(L89&lt;TODAY(),"Log Overdue","On Track"))</f>
        <v/>
      </c>
      <c r="V89" s="4">
        <f>IF(AND(B89="",C89=""),"",IF(OR(F89="",G89=""),"Missing Date",IF(O89="Complete","Complete",IF(AND(N89&lt;&gt;"",N89&lt;TODAY()),"Operator Cert Expired",IF(AND(T89&lt;&gt;"",T89&lt;0),"Overdue",IF(AND(T89&lt;&gt;"",T89&lt;=60),"Due Soon","OK"))))))</f>
        <v/>
      </c>
    </row>
    <row r="90">
      <c r="I90" s="6">
        <f>IF(OR(G90="",H90=""),"",EDATE(G90,H90))</f>
        <v/>
      </c>
      <c r="L90" s="6">
        <f>IF(OR(K90="",J90=""),"",K90+IF(J90="Daily",1,IF(J90="Weekly",7,0)))</f>
        <v/>
      </c>
      <c r="Q90" s="4">
        <f>IF(F90="","",F90-TODAY())</f>
        <v/>
      </c>
      <c r="R90" s="4">
        <f>IF(I90="","",I90-TODAY())</f>
        <v/>
      </c>
      <c r="S90" s="4">
        <f>IF(N90="","",N90-TODAY())</f>
        <v/>
      </c>
      <c r="T90" s="4">
        <f>IF(AND(Q90="",R90="",S90=""),"",MIN(IF(Q90="",99999,Q90),IF(R90="",99999,R90),IF(S90="",99999,S90)))</f>
        <v/>
      </c>
      <c r="U90" s="4">
        <f>IF(L90="","",IF(L90&lt;TODAY(),"Log Overdue","On Track"))</f>
        <v/>
      </c>
      <c r="V90" s="4">
        <f>IF(AND(B90="",C90=""),"",IF(OR(F90="",G90=""),"Missing Date",IF(O90="Complete","Complete",IF(AND(N90&lt;&gt;"",N90&lt;TODAY()),"Operator Cert Expired",IF(AND(T90&lt;&gt;"",T90&lt;0),"Overdue",IF(AND(T90&lt;&gt;"",T90&lt;=60),"Due Soon","OK"))))))</f>
        <v/>
      </c>
    </row>
    <row r="91">
      <c r="I91" s="6">
        <f>IF(OR(G91="",H91=""),"",EDATE(G91,H91))</f>
        <v/>
      </c>
      <c r="L91" s="6">
        <f>IF(OR(K91="",J91=""),"",K91+IF(J91="Daily",1,IF(J91="Weekly",7,0)))</f>
        <v/>
      </c>
      <c r="Q91" s="4">
        <f>IF(F91="","",F91-TODAY())</f>
        <v/>
      </c>
      <c r="R91" s="4">
        <f>IF(I91="","",I91-TODAY())</f>
        <v/>
      </c>
      <c r="S91" s="4">
        <f>IF(N91="","",N91-TODAY())</f>
        <v/>
      </c>
      <c r="T91" s="4">
        <f>IF(AND(Q91="",R91="",S91=""),"",MIN(IF(Q91="",99999,Q91),IF(R91="",99999,R91),IF(S91="",99999,S91)))</f>
        <v/>
      </c>
      <c r="U91" s="4">
        <f>IF(L91="","",IF(L91&lt;TODAY(),"Log Overdue","On Track"))</f>
        <v/>
      </c>
      <c r="V91" s="4">
        <f>IF(AND(B91="",C91=""),"",IF(OR(F91="",G91=""),"Missing Date",IF(O91="Complete","Complete",IF(AND(N91&lt;&gt;"",N91&lt;TODAY()),"Operator Cert Expired",IF(AND(T91&lt;&gt;"",T91&lt;0),"Overdue",IF(AND(T91&lt;&gt;"",T91&lt;=60),"Due Soon","OK"))))))</f>
        <v/>
      </c>
    </row>
    <row r="92">
      <c r="I92" s="6">
        <f>IF(OR(G92="",H92=""),"",EDATE(G92,H92))</f>
        <v/>
      </c>
      <c r="L92" s="6">
        <f>IF(OR(K92="",J92=""),"",K92+IF(J92="Daily",1,IF(J92="Weekly",7,0)))</f>
        <v/>
      </c>
      <c r="Q92" s="4">
        <f>IF(F92="","",F92-TODAY())</f>
        <v/>
      </c>
      <c r="R92" s="4">
        <f>IF(I92="","",I92-TODAY())</f>
        <v/>
      </c>
      <c r="S92" s="4">
        <f>IF(N92="","",N92-TODAY())</f>
        <v/>
      </c>
      <c r="T92" s="4">
        <f>IF(AND(Q92="",R92="",S92=""),"",MIN(IF(Q92="",99999,Q92),IF(R92="",99999,R92),IF(S92="",99999,S92)))</f>
        <v/>
      </c>
      <c r="U92" s="4">
        <f>IF(L92="","",IF(L92&lt;TODAY(),"Log Overdue","On Track"))</f>
        <v/>
      </c>
      <c r="V92" s="4">
        <f>IF(AND(B92="",C92=""),"",IF(OR(F92="",G92=""),"Missing Date",IF(O92="Complete","Complete",IF(AND(N92&lt;&gt;"",N92&lt;TODAY()),"Operator Cert Expired",IF(AND(T92&lt;&gt;"",T92&lt;0),"Overdue",IF(AND(T92&lt;&gt;"",T92&lt;=60),"Due Soon","OK"))))))</f>
        <v/>
      </c>
    </row>
    <row r="93">
      <c r="I93" s="6">
        <f>IF(OR(G93="",H93=""),"",EDATE(G93,H93))</f>
        <v/>
      </c>
      <c r="L93" s="6">
        <f>IF(OR(K93="",J93=""),"",K93+IF(J93="Daily",1,IF(J93="Weekly",7,0)))</f>
        <v/>
      </c>
      <c r="Q93" s="4">
        <f>IF(F93="","",F93-TODAY())</f>
        <v/>
      </c>
      <c r="R93" s="4">
        <f>IF(I93="","",I93-TODAY())</f>
        <v/>
      </c>
      <c r="S93" s="4">
        <f>IF(N93="","",N93-TODAY())</f>
        <v/>
      </c>
      <c r="T93" s="4">
        <f>IF(AND(Q93="",R93="",S93=""),"",MIN(IF(Q93="",99999,Q93),IF(R93="",99999,R93),IF(S93="",99999,S93)))</f>
        <v/>
      </c>
      <c r="U93" s="4">
        <f>IF(L93="","",IF(L93&lt;TODAY(),"Log Overdue","On Track"))</f>
        <v/>
      </c>
      <c r="V93" s="4">
        <f>IF(AND(B93="",C93=""),"",IF(OR(F93="",G93=""),"Missing Date",IF(O93="Complete","Complete",IF(AND(N93&lt;&gt;"",N93&lt;TODAY()),"Operator Cert Expired",IF(AND(T93&lt;&gt;"",T93&lt;0),"Overdue",IF(AND(T93&lt;&gt;"",T93&lt;=60),"Due Soon","OK"))))))</f>
        <v/>
      </c>
    </row>
    <row r="94">
      <c r="I94" s="6">
        <f>IF(OR(G94="",H94=""),"",EDATE(G94,H94))</f>
        <v/>
      </c>
      <c r="L94" s="6">
        <f>IF(OR(K94="",J94=""),"",K94+IF(J94="Daily",1,IF(J94="Weekly",7,0)))</f>
        <v/>
      </c>
      <c r="Q94" s="4">
        <f>IF(F94="","",F94-TODAY())</f>
        <v/>
      </c>
      <c r="R94" s="4">
        <f>IF(I94="","",I94-TODAY())</f>
        <v/>
      </c>
      <c r="S94" s="4">
        <f>IF(N94="","",N94-TODAY())</f>
        <v/>
      </c>
      <c r="T94" s="4">
        <f>IF(AND(Q94="",R94="",S94=""),"",MIN(IF(Q94="",99999,Q94),IF(R94="",99999,R94),IF(S94="",99999,S94)))</f>
        <v/>
      </c>
      <c r="U94" s="4">
        <f>IF(L94="","",IF(L94&lt;TODAY(),"Log Overdue","On Track"))</f>
        <v/>
      </c>
      <c r="V94" s="4">
        <f>IF(AND(B94="",C94=""),"",IF(OR(F94="",G94=""),"Missing Date",IF(O94="Complete","Complete",IF(AND(N94&lt;&gt;"",N94&lt;TODAY()),"Operator Cert Expired",IF(AND(T94&lt;&gt;"",T94&lt;0),"Overdue",IF(AND(T94&lt;&gt;"",T94&lt;=60),"Due Soon","OK"))))))</f>
        <v/>
      </c>
    </row>
    <row r="95">
      <c r="I95" s="6">
        <f>IF(OR(G95="",H95=""),"",EDATE(G95,H95))</f>
        <v/>
      </c>
      <c r="L95" s="6">
        <f>IF(OR(K95="",J95=""),"",K95+IF(J95="Daily",1,IF(J95="Weekly",7,0)))</f>
        <v/>
      </c>
      <c r="Q95" s="4">
        <f>IF(F95="","",F95-TODAY())</f>
        <v/>
      </c>
      <c r="R95" s="4">
        <f>IF(I95="","",I95-TODAY())</f>
        <v/>
      </c>
      <c r="S95" s="4">
        <f>IF(N95="","",N95-TODAY())</f>
        <v/>
      </c>
      <c r="T95" s="4">
        <f>IF(AND(Q95="",R95="",S95=""),"",MIN(IF(Q95="",99999,Q95),IF(R95="",99999,R95),IF(S95="",99999,S95)))</f>
        <v/>
      </c>
      <c r="U95" s="4">
        <f>IF(L95="","",IF(L95&lt;TODAY(),"Log Overdue","On Track"))</f>
        <v/>
      </c>
      <c r="V95" s="4">
        <f>IF(AND(B95="",C95=""),"",IF(OR(F95="",G95=""),"Missing Date",IF(O95="Complete","Complete",IF(AND(N95&lt;&gt;"",N95&lt;TODAY()),"Operator Cert Expired",IF(AND(T95&lt;&gt;"",T95&lt;0),"Overdue",IF(AND(T95&lt;&gt;"",T95&lt;=60),"Due Soon","OK"))))))</f>
        <v/>
      </c>
    </row>
    <row r="96">
      <c r="I96" s="6">
        <f>IF(OR(G96="",H96=""),"",EDATE(G96,H96))</f>
        <v/>
      </c>
      <c r="L96" s="6">
        <f>IF(OR(K96="",J96=""),"",K96+IF(J96="Daily",1,IF(J96="Weekly",7,0)))</f>
        <v/>
      </c>
      <c r="Q96" s="4">
        <f>IF(F96="","",F96-TODAY())</f>
        <v/>
      </c>
      <c r="R96" s="4">
        <f>IF(I96="","",I96-TODAY())</f>
        <v/>
      </c>
      <c r="S96" s="4">
        <f>IF(N96="","",N96-TODAY())</f>
        <v/>
      </c>
      <c r="T96" s="4">
        <f>IF(AND(Q96="",R96="",S96=""),"",MIN(IF(Q96="",99999,Q96),IF(R96="",99999,R96),IF(S96="",99999,S96)))</f>
        <v/>
      </c>
      <c r="U96" s="4">
        <f>IF(L96="","",IF(L96&lt;TODAY(),"Log Overdue","On Track"))</f>
        <v/>
      </c>
      <c r="V96" s="4">
        <f>IF(AND(B96="",C96=""),"",IF(OR(F96="",G96=""),"Missing Date",IF(O96="Complete","Complete",IF(AND(N96&lt;&gt;"",N96&lt;TODAY()),"Operator Cert Expired",IF(AND(T96&lt;&gt;"",T96&lt;0),"Overdue",IF(AND(T96&lt;&gt;"",T96&lt;=60),"Due Soon","OK"))))))</f>
        <v/>
      </c>
    </row>
    <row r="97">
      <c r="I97" s="6">
        <f>IF(OR(G97="",H97=""),"",EDATE(G97,H97))</f>
        <v/>
      </c>
      <c r="L97" s="6">
        <f>IF(OR(K97="",J97=""),"",K97+IF(J97="Daily",1,IF(J97="Weekly",7,0)))</f>
        <v/>
      </c>
      <c r="Q97" s="4">
        <f>IF(F97="","",F97-TODAY())</f>
        <v/>
      </c>
      <c r="R97" s="4">
        <f>IF(I97="","",I97-TODAY())</f>
        <v/>
      </c>
      <c r="S97" s="4">
        <f>IF(N97="","",N97-TODAY())</f>
        <v/>
      </c>
      <c r="T97" s="4">
        <f>IF(AND(Q97="",R97="",S97=""),"",MIN(IF(Q97="",99999,Q97),IF(R97="",99999,R97),IF(S97="",99999,S97)))</f>
        <v/>
      </c>
      <c r="U97" s="4">
        <f>IF(L97="","",IF(L97&lt;TODAY(),"Log Overdue","On Track"))</f>
        <v/>
      </c>
      <c r="V97" s="4">
        <f>IF(AND(B97="",C97=""),"",IF(OR(F97="",G97=""),"Missing Date",IF(O97="Complete","Complete",IF(AND(N97&lt;&gt;"",N97&lt;TODAY()),"Operator Cert Expired",IF(AND(T97&lt;&gt;"",T97&lt;0),"Overdue",IF(AND(T97&lt;&gt;"",T97&lt;=60),"Due Soon","OK"))))))</f>
        <v/>
      </c>
    </row>
    <row r="98">
      <c r="I98" s="6">
        <f>IF(OR(G98="",H98=""),"",EDATE(G98,H98))</f>
        <v/>
      </c>
      <c r="L98" s="6">
        <f>IF(OR(K98="",J98=""),"",K98+IF(J98="Daily",1,IF(J98="Weekly",7,0)))</f>
        <v/>
      </c>
      <c r="Q98" s="4">
        <f>IF(F98="","",F98-TODAY())</f>
        <v/>
      </c>
      <c r="R98" s="4">
        <f>IF(I98="","",I98-TODAY())</f>
        <v/>
      </c>
      <c r="S98" s="4">
        <f>IF(N98="","",N98-TODAY())</f>
        <v/>
      </c>
      <c r="T98" s="4">
        <f>IF(AND(Q98="",R98="",S98=""),"",MIN(IF(Q98="",99999,Q98),IF(R98="",99999,R98),IF(S98="",99999,S98)))</f>
        <v/>
      </c>
      <c r="U98" s="4">
        <f>IF(L98="","",IF(L98&lt;TODAY(),"Log Overdue","On Track"))</f>
        <v/>
      </c>
      <c r="V98" s="4">
        <f>IF(AND(B98="",C98=""),"",IF(OR(F98="",G98=""),"Missing Date",IF(O98="Complete","Complete",IF(AND(N98&lt;&gt;"",N98&lt;TODAY()),"Operator Cert Expired",IF(AND(T98&lt;&gt;"",T98&lt;0),"Overdue",IF(AND(T98&lt;&gt;"",T98&lt;=60),"Due Soon","OK"))))))</f>
        <v/>
      </c>
    </row>
    <row r="99">
      <c r="I99" s="6">
        <f>IF(OR(G99="",H99=""),"",EDATE(G99,H99))</f>
        <v/>
      </c>
      <c r="L99" s="6">
        <f>IF(OR(K99="",J99=""),"",K99+IF(J99="Daily",1,IF(J99="Weekly",7,0)))</f>
        <v/>
      </c>
      <c r="Q99" s="4">
        <f>IF(F99="","",F99-TODAY())</f>
        <v/>
      </c>
      <c r="R99" s="4">
        <f>IF(I99="","",I99-TODAY())</f>
        <v/>
      </c>
      <c r="S99" s="4">
        <f>IF(N99="","",N99-TODAY())</f>
        <v/>
      </c>
      <c r="T99" s="4">
        <f>IF(AND(Q99="",R99="",S99=""),"",MIN(IF(Q99="",99999,Q99),IF(R99="",99999,R99),IF(S99="",99999,S99)))</f>
        <v/>
      </c>
      <c r="U99" s="4">
        <f>IF(L99="","",IF(L99&lt;TODAY(),"Log Overdue","On Track"))</f>
        <v/>
      </c>
      <c r="V99" s="4">
        <f>IF(AND(B99="",C99=""),"",IF(OR(F99="",G99=""),"Missing Date",IF(O99="Complete","Complete",IF(AND(N99&lt;&gt;"",N99&lt;TODAY()),"Operator Cert Expired",IF(AND(T99&lt;&gt;"",T99&lt;0),"Overdue",IF(AND(T99&lt;&gt;"",T99&lt;=60),"Due Soon","OK"))))))</f>
        <v/>
      </c>
    </row>
    <row r="100">
      <c r="I100" s="6">
        <f>IF(OR(G100="",H100=""),"",EDATE(G100,H100))</f>
        <v/>
      </c>
      <c r="L100" s="6">
        <f>IF(OR(K100="",J100=""),"",K100+IF(J100="Daily",1,IF(J100="Weekly",7,0)))</f>
        <v/>
      </c>
      <c r="Q100" s="4">
        <f>IF(F100="","",F100-TODAY())</f>
        <v/>
      </c>
      <c r="R100" s="4">
        <f>IF(I100="","",I100-TODAY())</f>
        <v/>
      </c>
      <c r="S100" s="4">
        <f>IF(N100="","",N100-TODAY())</f>
        <v/>
      </c>
      <c r="T100" s="4">
        <f>IF(AND(Q100="",R100="",S100=""),"",MIN(IF(Q100="",99999,Q100),IF(R100="",99999,R100),IF(S100="",99999,S100)))</f>
        <v/>
      </c>
      <c r="U100" s="4">
        <f>IF(L100="","",IF(L100&lt;TODAY(),"Log Overdue","On Track"))</f>
        <v/>
      </c>
      <c r="V100" s="4">
        <f>IF(AND(B100="",C100=""),"",IF(OR(F100="",G100=""),"Missing Date",IF(O100="Complete","Complete",IF(AND(N100&lt;&gt;"",N100&lt;TODAY()),"Operator Cert Expired",IF(AND(T100&lt;&gt;"",T100&lt;0),"Overdue",IF(AND(T100&lt;&gt;"",T100&lt;=60),"Due Soon","OK"))))))</f>
        <v/>
      </c>
    </row>
    <row r="101">
      <c r="I101" s="6">
        <f>IF(OR(G101="",H101=""),"",EDATE(G101,H101))</f>
        <v/>
      </c>
      <c r="L101" s="6">
        <f>IF(OR(K101="",J101=""),"",K101+IF(J101="Daily",1,IF(J101="Weekly",7,0)))</f>
        <v/>
      </c>
      <c r="Q101" s="4">
        <f>IF(F101="","",F101-TODAY())</f>
        <v/>
      </c>
      <c r="R101" s="4">
        <f>IF(I101="","",I101-TODAY())</f>
        <v/>
      </c>
      <c r="S101" s="4">
        <f>IF(N101="","",N101-TODAY())</f>
        <v/>
      </c>
      <c r="T101" s="4">
        <f>IF(AND(Q101="",R101="",S101=""),"",MIN(IF(Q101="",99999,Q101),IF(R101="",99999,R101),IF(S101="",99999,S101)))</f>
        <v/>
      </c>
      <c r="U101" s="4">
        <f>IF(L101="","",IF(L101&lt;TODAY(),"Log Overdue","On Track"))</f>
        <v/>
      </c>
      <c r="V101" s="4">
        <f>IF(AND(B101="",C101=""),"",IF(OR(F101="",G101=""),"Missing Date",IF(O101="Complete","Complete",IF(AND(N101&lt;&gt;"",N101&lt;TODAY()),"Operator Cert Expired",IF(AND(T101&lt;&gt;"",T101&lt;0),"Overdue",IF(AND(T101&lt;&gt;"",T101&lt;=60),"Due Soon","OK"))))))</f>
        <v/>
      </c>
    </row>
    <row r="102">
      <c r="I102" s="6">
        <f>IF(OR(G102="",H102=""),"",EDATE(G102,H102))</f>
        <v/>
      </c>
      <c r="L102" s="6">
        <f>IF(OR(K102="",J102=""),"",K102+IF(J102="Daily",1,IF(J102="Weekly",7,0)))</f>
        <v/>
      </c>
      <c r="Q102" s="4">
        <f>IF(F102="","",F102-TODAY())</f>
        <v/>
      </c>
      <c r="R102" s="4">
        <f>IF(I102="","",I102-TODAY())</f>
        <v/>
      </c>
      <c r="S102" s="4">
        <f>IF(N102="","",N102-TODAY())</f>
        <v/>
      </c>
      <c r="T102" s="4">
        <f>IF(AND(Q102="",R102="",S102=""),"",MIN(IF(Q102="",99999,Q102),IF(R102="",99999,R102),IF(S102="",99999,S102)))</f>
        <v/>
      </c>
      <c r="U102" s="4">
        <f>IF(L102="","",IF(L102&lt;TODAY(),"Log Overdue","On Track"))</f>
        <v/>
      </c>
      <c r="V102" s="4">
        <f>IF(AND(B102="",C102=""),"",IF(OR(F102="",G102=""),"Missing Date",IF(O102="Complete","Complete",IF(AND(N102&lt;&gt;"",N102&lt;TODAY()),"Operator Cert Expired",IF(AND(T102&lt;&gt;"",T102&lt;0),"Overdue",IF(AND(T102&lt;&gt;"",T102&lt;=60),"Due Soon","OK"))))))</f>
        <v/>
      </c>
    </row>
    <row r="103">
      <c r="I103" s="6">
        <f>IF(OR(G103="",H103=""),"",EDATE(G103,H103))</f>
        <v/>
      </c>
      <c r="L103" s="6">
        <f>IF(OR(K103="",J103=""),"",K103+IF(J103="Daily",1,IF(J103="Weekly",7,0)))</f>
        <v/>
      </c>
      <c r="Q103" s="4">
        <f>IF(F103="","",F103-TODAY())</f>
        <v/>
      </c>
      <c r="R103" s="4">
        <f>IF(I103="","",I103-TODAY())</f>
        <v/>
      </c>
      <c r="S103" s="4">
        <f>IF(N103="","",N103-TODAY())</f>
        <v/>
      </c>
      <c r="T103" s="4">
        <f>IF(AND(Q103="",R103="",S103=""),"",MIN(IF(Q103="",99999,Q103),IF(R103="",99999,R103),IF(S103="",99999,S103)))</f>
        <v/>
      </c>
      <c r="U103" s="4">
        <f>IF(L103="","",IF(L103&lt;TODAY(),"Log Overdue","On Track"))</f>
        <v/>
      </c>
      <c r="V103" s="4">
        <f>IF(AND(B103="",C103=""),"",IF(OR(F103="",G103=""),"Missing Date",IF(O103="Complete","Complete",IF(AND(N103&lt;&gt;"",N103&lt;TODAY()),"Operator Cert Expired",IF(AND(T103&lt;&gt;"",T103&lt;0),"Overdue",IF(AND(T103&lt;&gt;"",T103&lt;=60),"Due Soon","OK"))))))</f>
        <v/>
      </c>
    </row>
    <row r="104">
      <c r="I104" s="6">
        <f>IF(OR(G104="",H104=""),"",EDATE(G104,H104))</f>
        <v/>
      </c>
      <c r="L104" s="6">
        <f>IF(OR(K104="",J104=""),"",K104+IF(J104="Daily",1,IF(J104="Weekly",7,0)))</f>
        <v/>
      </c>
      <c r="Q104" s="4">
        <f>IF(F104="","",F104-TODAY())</f>
        <v/>
      </c>
      <c r="R104" s="4">
        <f>IF(I104="","",I104-TODAY())</f>
        <v/>
      </c>
      <c r="S104" s="4">
        <f>IF(N104="","",N104-TODAY())</f>
        <v/>
      </c>
      <c r="T104" s="4">
        <f>IF(AND(Q104="",R104="",S104=""),"",MIN(IF(Q104="",99999,Q104),IF(R104="",99999,R104),IF(S104="",99999,S104)))</f>
        <v/>
      </c>
      <c r="U104" s="4">
        <f>IF(L104="","",IF(L104&lt;TODAY(),"Log Overdue","On Track"))</f>
        <v/>
      </c>
      <c r="V104" s="4">
        <f>IF(AND(B104="",C104=""),"",IF(OR(F104="",G104=""),"Missing Date",IF(O104="Complete","Complete",IF(AND(N104&lt;&gt;"",N104&lt;TODAY()),"Operator Cert Expired",IF(AND(T104&lt;&gt;"",T104&lt;0),"Overdue",IF(AND(T104&lt;&gt;"",T104&lt;=60),"Due Soon","OK"))))))</f>
        <v/>
      </c>
    </row>
    <row r="105">
      <c r="I105" s="6">
        <f>IF(OR(G105="",H105=""),"",EDATE(G105,H105))</f>
        <v/>
      </c>
      <c r="L105" s="6">
        <f>IF(OR(K105="",J105=""),"",K105+IF(J105="Daily",1,IF(J105="Weekly",7,0)))</f>
        <v/>
      </c>
      <c r="Q105" s="4">
        <f>IF(F105="","",F105-TODAY())</f>
        <v/>
      </c>
      <c r="R105" s="4">
        <f>IF(I105="","",I105-TODAY())</f>
        <v/>
      </c>
      <c r="S105" s="4">
        <f>IF(N105="","",N105-TODAY())</f>
        <v/>
      </c>
      <c r="T105" s="4">
        <f>IF(AND(Q105="",R105="",S105=""),"",MIN(IF(Q105="",99999,Q105),IF(R105="",99999,R105),IF(S105="",99999,S105)))</f>
        <v/>
      </c>
      <c r="U105" s="4">
        <f>IF(L105="","",IF(L105&lt;TODAY(),"Log Overdue","On Track"))</f>
        <v/>
      </c>
      <c r="V105" s="4">
        <f>IF(AND(B105="",C105=""),"",IF(OR(F105="",G105=""),"Missing Date",IF(O105="Complete","Complete",IF(AND(N105&lt;&gt;"",N105&lt;TODAY()),"Operator Cert Expired",IF(AND(T105&lt;&gt;"",T105&lt;0),"Overdue",IF(AND(T105&lt;&gt;"",T105&lt;=60),"Due Soon","OK"))))))</f>
        <v/>
      </c>
    </row>
    <row r="106">
      <c r="I106" s="6">
        <f>IF(OR(G106="",H106=""),"",EDATE(G106,H106))</f>
        <v/>
      </c>
      <c r="L106" s="6">
        <f>IF(OR(K106="",J106=""),"",K106+IF(J106="Daily",1,IF(J106="Weekly",7,0)))</f>
        <v/>
      </c>
      <c r="Q106" s="4">
        <f>IF(F106="","",F106-TODAY())</f>
        <v/>
      </c>
      <c r="R106" s="4">
        <f>IF(I106="","",I106-TODAY())</f>
        <v/>
      </c>
      <c r="S106" s="4">
        <f>IF(N106="","",N106-TODAY())</f>
        <v/>
      </c>
      <c r="T106" s="4">
        <f>IF(AND(Q106="",R106="",S106=""),"",MIN(IF(Q106="",99999,Q106),IF(R106="",99999,R106),IF(S106="",99999,S106)))</f>
        <v/>
      </c>
      <c r="U106" s="4">
        <f>IF(L106="","",IF(L106&lt;TODAY(),"Log Overdue","On Track"))</f>
        <v/>
      </c>
      <c r="V106" s="4">
        <f>IF(AND(B106="",C106=""),"",IF(OR(F106="",G106=""),"Missing Date",IF(O106="Complete","Complete",IF(AND(N106&lt;&gt;"",N106&lt;TODAY()),"Operator Cert Expired",IF(AND(T106&lt;&gt;"",T106&lt;0),"Overdue",IF(AND(T106&lt;&gt;"",T106&lt;=60),"Due Soon","OK"))))))</f>
        <v/>
      </c>
    </row>
    <row r="107">
      <c r="I107" s="6">
        <f>IF(OR(G107="",H107=""),"",EDATE(G107,H107))</f>
        <v/>
      </c>
      <c r="L107" s="6">
        <f>IF(OR(K107="",J107=""),"",K107+IF(J107="Daily",1,IF(J107="Weekly",7,0)))</f>
        <v/>
      </c>
      <c r="Q107" s="4">
        <f>IF(F107="","",F107-TODAY())</f>
        <v/>
      </c>
      <c r="R107" s="4">
        <f>IF(I107="","",I107-TODAY())</f>
        <v/>
      </c>
      <c r="S107" s="4">
        <f>IF(N107="","",N107-TODAY())</f>
        <v/>
      </c>
      <c r="T107" s="4">
        <f>IF(AND(Q107="",R107="",S107=""),"",MIN(IF(Q107="",99999,Q107),IF(R107="",99999,R107),IF(S107="",99999,S107)))</f>
        <v/>
      </c>
      <c r="U107" s="4">
        <f>IF(L107="","",IF(L107&lt;TODAY(),"Log Overdue","On Track"))</f>
        <v/>
      </c>
      <c r="V107" s="4">
        <f>IF(AND(B107="",C107=""),"",IF(OR(F107="",G107=""),"Missing Date",IF(O107="Complete","Complete",IF(AND(N107&lt;&gt;"",N107&lt;TODAY()),"Operator Cert Expired",IF(AND(T107&lt;&gt;"",T107&lt;0),"Overdue",IF(AND(T107&lt;&gt;"",T107&lt;=60),"Due Soon","OK"))))))</f>
        <v/>
      </c>
    </row>
    <row r="108">
      <c r="I108" s="6">
        <f>IF(OR(G108="",H108=""),"",EDATE(G108,H108))</f>
        <v/>
      </c>
      <c r="L108" s="6">
        <f>IF(OR(K108="",J108=""),"",K108+IF(J108="Daily",1,IF(J108="Weekly",7,0)))</f>
        <v/>
      </c>
      <c r="Q108" s="4">
        <f>IF(F108="","",F108-TODAY())</f>
        <v/>
      </c>
      <c r="R108" s="4">
        <f>IF(I108="","",I108-TODAY())</f>
        <v/>
      </c>
      <c r="S108" s="4">
        <f>IF(N108="","",N108-TODAY())</f>
        <v/>
      </c>
      <c r="T108" s="4">
        <f>IF(AND(Q108="",R108="",S108=""),"",MIN(IF(Q108="",99999,Q108),IF(R108="",99999,R108),IF(S108="",99999,S108)))</f>
        <v/>
      </c>
      <c r="U108" s="4">
        <f>IF(L108="","",IF(L108&lt;TODAY(),"Log Overdue","On Track"))</f>
        <v/>
      </c>
      <c r="V108" s="4">
        <f>IF(AND(B108="",C108=""),"",IF(OR(F108="",G108=""),"Missing Date",IF(O108="Complete","Complete",IF(AND(N108&lt;&gt;"",N108&lt;TODAY()),"Operator Cert Expired",IF(AND(T108&lt;&gt;"",T108&lt;0),"Overdue",IF(AND(T108&lt;&gt;"",T108&lt;=60),"Due Soon","OK"))))))</f>
        <v/>
      </c>
    </row>
    <row r="109">
      <c r="I109" s="6">
        <f>IF(OR(G109="",H109=""),"",EDATE(G109,H109))</f>
        <v/>
      </c>
      <c r="L109" s="6">
        <f>IF(OR(K109="",J109=""),"",K109+IF(J109="Daily",1,IF(J109="Weekly",7,0)))</f>
        <v/>
      </c>
      <c r="Q109" s="4">
        <f>IF(F109="","",F109-TODAY())</f>
        <v/>
      </c>
      <c r="R109" s="4">
        <f>IF(I109="","",I109-TODAY())</f>
        <v/>
      </c>
      <c r="S109" s="4">
        <f>IF(N109="","",N109-TODAY())</f>
        <v/>
      </c>
      <c r="T109" s="4">
        <f>IF(AND(Q109="",R109="",S109=""),"",MIN(IF(Q109="",99999,Q109),IF(R109="",99999,R109),IF(S109="",99999,S109)))</f>
        <v/>
      </c>
      <c r="U109" s="4">
        <f>IF(L109="","",IF(L109&lt;TODAY(),"Log Overdue","On Track"))</f>
        <v/>
      </c>
      <c r="V109" s="4">
        <f>IF(AND(B109="",C109=""),"",IF(OR(F109="",G109=""),"Missing Date",IF(O109="Complete","Complete",IF(AND(N109&lt;&gt;"",N109&lt;TODAY()),"Operator Cert Expired",IF(AND(T109&lt;&gt;"",T109&lt;0),"Overdue",IF(AND(T109&lt;&gt;"",T109&lt;=60),"Due Soon","OK"))))))</f>
        <v/>
      </c>
    </row>
    <row r="110">
      <c r="I110" s="6">
        <f>IF(OR(G110="",H110=""),"",EDATE(G110,H110))</f>
        <v/>
      </c>
      <c r="L110" s="6">
        <f>IF(OR(K110="",J110=""),"",K110+IF(J110="Daily",1,IF(J110="Weekly",7,0)))</f>
        <v/>
      </c>
      <c r="Q110" s="4">
        <f>IF(F110="","",F110-TODAY())</f>
        <v/>
      </c>
      <c r="R110" s="4">
        <f>IF(I110="","",I110-TODAY())</f>
        <v/>
      </c>
      <c r="S110" s="4">
        <f>IF(N110="","",N110-TODAY())</f>
        <v/>
      </c>
      <c r="T110" s="4">
        <f>IF(AND(Q110="",R110="",S110=""),"",MIN(IF(Q110="",99999,Q110),IF(R110="",99999,R110),IF(S110="",99999,S110)))</f>
        <v/>
      </c>
      <c r="U110" s="4">
        <f>IF(L110="","",IF(L110&lt;TODAY(),"Log Overdue","On Track"))</f>
        <v/>
      </c>
      <c r="V110" s="4">
        <f>IF(AND(B110="",C110=""),"",IF(OR(F110="",G110=""),"Missing Date",IF(O110="Complete","Complete",IF(AND(N110&lt;&gt;"",N110&lt;TODAY()),"Operator Cert Expired",IF(AND(T110&lt;&gt;"",T110&lt;0),"Overdue",IF(AND(T110&lt;&gt;"",T110&lt;=60),"Due Soon","OK"))))))</f>
        <v/>
      </c>
    </row>
    <row r="111">
      <c r="I111" s="6">
        <f>IF(OR(G111="",H111=""),"",EDATE(G111,H111))</f>
        <v/>
      </c>
      <c r="L111" s="6">
        <f>IF(OR(K111="",J111=""),"",K111+IF(J111="Daily",1,IF(J111="Weekly",7,0)))</f>
        <v/>
      </c>
      <c r="Q111" s="4">
        <f>IF(F111="","",F111-TODAY())</f>
        <v/>
      </c>
      <c r="R111" s="4">
        <f>IF(I111="","",I111-TODAY())</f>
        <v/>
      </c>
      <c r="S111" s="4">
        <f>IF(N111="","",N111-TODAY())</f>
        <v/>
      </c>
      <c r="T111" s="4">
        <f>IF(AND(Q111="",R111="",S111=""),"",MIN(IF(Q111="",99999,Q111),IF(R111="",99999,R111),IF(S111="",99999,S111)))</f>
        <v/>
      </c>
      <c r="U111" s="4">
        <f>IF(L111="","",IF(L111&lt;TODAY(),"Log Overdue","On Track"))</f>
        <v/>
      </c>
      <c r="V111" s="4">
        <f>IF(AND(B111="",C111=""),"",IF(OR(F111="",G111=""),"Missing Date",IF(O111="Complete","Complete",IF(AND(N111&lt;&gt;"",N111&lt;TODAY()),"Operator Cert Expired",IF(AND(T111&lt;&gt;"",T111&lt;0),"Overdue",IF(AND(T111&lt;&gt;"",T111&lt;=60),"Due Soon","OK"))))))</f>
        <v/>
      </c>
    </row>
    <row r="112">
      <c r="I112" s="6">
        <f>IF(OR(G112="",H112=""),"",EDATE(G112,H112))</f>
        <v/>
      </c>
      <c r="L112" s="6">
        <f>IF(OR(K112="",J112=""),"",K112+IF(J112="Daily",1,IF(J112="Weekly",7,0)))</f>
        <v/>
      </c>
      <c r="Q112" s="4">
        <f>IF(F112="","",F112-TODAY())</f>
        <v/>
      </c>
      <c r="R112" s="4">
        <f>IF(I112="","",I112-TODAY())</f>
        <v/>
      </c>
      <c r="S112" s="4">
        <f>IF(N112="","",N112-TODAY())</f>
        <v/>
      </c>
      <c r="T112" s="4">
        <f>IF(AND(Q112="",R112="",S112=""),"",MIN(IF(Q112="",99999,Q112),IF(R112="",99999,R112),IF(S112="",99999,S112)))</f>
        <v/>
      </c>
      <c r="U112" s="4">
        <f>IF(L112="","",IF(L112&lt;TODAY(),"Log Overdue","On Track"))</f>
        <v/>
      </c>
      <c r="V112" s="4">
        <f>IF(AND(B112="",C112=""),"",IF(OR(F112="",G112=""),"Missing Date",IF(O112="Complete","Complete",IF(AND(N112&lt;&gt;"",N112&lt;TODAY()),"Operator Cert Expired",IF(AND(T112&lt;&gt;"",T112&lt;0),"Overdue",IF(AND(T112&lt;&gt;"",T112&lt;=60),"Due Soon","OK"))))))</f>
        <v/>
      </c>
    </row>
    <row r="113">
      <c r="I113" s="6">
        <f>IF(OR(G113="",H113=""),"",EDATE(G113,H113))</f>
        <v/>
      </c>
      <c r="L113" s="6">
        <f>IF(OR(K113="",J113=""),"",K113+IF(J113="Daily",1,IF(J113="Weekly",7,0)))</f>
        <v/>
      </c>
      <c r="Q113" s="4">
        <f>IF(F113="","",F113-TODAY())</f>
        <v/>
      </c>
      <c r="R113" s="4">
        <f>IF(I113="","",I113-TODAY())</f>
        <v/>
      </c>
      <c r="S113" s="4">
        <f>IF(N113="","",N113-TODAY())</f>
        <v/>
      </c>
      <c r="T113" s="4">
        <f>IF(AND(Q113="",R113="",S113=""),"",MIN(IF(Q113="",99999,Q113),IF(R113="",99999,R113),IF(S113="",99999,S113)))</f>
        <v/>
      </c>
      <c r="U113" s="4">
        <f>IF(L113="","",IF(L113&lt;TODAY(),"Log Overdue","On Track"))</f>
        <v/>
      </c>
      <c r="V113" s="4">
        <f>IF(AND(B113="",C113=""),"",IF(OR(F113="",G113=""),"Missing Date",IF(O113="Complete","Complete",IF(AND(N113&lt;&gt;"",N113&lt;TODAY()),"Operator Cert Expired",IF(AND(T113&lt;&gt;"",T113&lt;0),"Overdue",IF(AND(T113&lt;&gt;"",T113&lt;=60),"Due Soon","OK"))))))</f>
        <v/>
      </c>
    </row>
    <row r="114">
      <c r="I114" s="6">
        <f>IF(OR(G114="",H114=""),"",EDATE(G114,H114))</f>
        <v/>
      </c>
      <c r="L114" s="6">
        <f>IF(OR(K114="",J114=""),"",K114+IF(J114="Daily",1,IF(J114="Weekly",7,0)))</f>
        <v/>
      </c>
      <c r="Q114" s="4">
        <f>IF(F114="","",F114-TODAY())</f>
        <v/>
      </c>
      <c r="R114" s="4">
        <f>IF(I114="","",I114-TODAY())</f>
        <v/>
      </c>
      <c r="S114" s="4">
        <f>IF(N114="","",N114-TODAY())</f>
        <v/>
      </c>
      <c r="T114" s="4">
        <f>IF(AND(Q114="",R114="",S114=""),"",MIN(IF(Q114="",99999,Q114),IF(R114="",99999,R114),IF(S114="",99999,S114)))</f>
        <v/>
      </c>
      <c r="U114" s="4">
        <f>IF(L114="","",IF(L114&lt;TODAY(),"Log Overdue","On Track"))</f>
        <v/>
      </c>
      <c r="V114" s="4">
        <f>IF(AND(B114="",C114=""),"",IF(OR(F114="",G114=""),"Missing Date",IF(O114="Complete","Complete",IF(AND(N114&lt;&gt;"",N114&lt;TODAY()),"Operator Cert Expired",IF(AND(T114&lt;&gt;"",T114&lt;0),"Overdue",IF(AND(T114&lt;&gt;"",T114&lt;=60),"Due Soon","OK"))))))</f>
        <v/>
      </c>
    </row>
    <row r="115">
      <c r="I115" s="6">
        <f>IF(OR(G115="",H115=""),"",EDATE(G115,H115))</f>
        <v/>
      </c>
      <c r="L115" s="6">
        <f>IF(OR(K115="",J115=""),"",K115+IF(J115="Daily",1,IF(J115="Weekly",7,0)))</f>
        <v/>
      </c>
      <c r="Q115" s="4">
        <f>IF(F115="","",F115-TODAY())</f>
        <v/>
      </c>
      <c r="R115" s="4">
        <f>IF(I115="","",I115-TODAY())</f>
        <v/>
      </c>
      <c r="S115" s="4">
        <f>IF(N115="","",N115-TODAY())</f>
        <v/>
      </c>
      <c r="T115" s="4">
        <f>IF(AND(Q115="",R115="",S115=""),"",MIN(IF(Q115="",99999,Q115),IF(R115="",99999,R115),IF(S115="",99999,S115)))</f>
        <v/>
      </c>
      <c r="U115" s="4">
        <f>IF(L115="","",IF(L115&lt;TODAY(),"Log Overdue","On Track"))</f>
        <v/>
      </c>
      <c r="V115" s="4">
        <f>IF(AND(B115="",C115=""),"",IF(OR(F115="",G115=""),"Missing Date",IF(O115="Complete","Complete",IF(AND(N115&lt;&gt;"",N115&lt;TODAY()),"Operator Cert Expired",IF(AND(T115&lt;&gt;"",T115&lt;0),"Overdue",IF(AND(T115&lt;&gt;"",T115&lt;=60),"Due Soon","OK"))))))</f>
        <v/>
      </c>
    </row>
    <row r="116">
      <c r="I116" s="6">
        <f>IF(OR(G116="",H116=""),"",EDATE(G116,H116))</f>
        <v/>
      </c>
      <c r="L116" s="6">
        <f>IF(OR(K116="",J116=""),"",K116+IF(J116="Daily",1,IF(J116="Weekly",7,0)))</f>
        <v/>
      </c>
      <c r="Q116" s="4">
        <f>IF(F116="","",F116-TODAY())</f>
        <v/>
      </c>
      <c r="R116" s="4">
        <f>IF(I116="","",I116-TODAY())</f>
        <v/>
      </c>
      <c r="S116" s="4">
        <f>IF(N116="","",N116-TODAY())</f>
        <v/>
      </c>
      <c r="T116" s="4">
        <f>IF(AND(Q116="",R116="",S116=""),"",MIN(IF(Q116="",99999,Q116),IF(R116="",99999,R116),IF(S116="",99999,S116)))</f>
        <v/>
      </c>
      <c r="U116" s="4">
        <f>IF(L116="","",IF(L116&lt;TODAY(),"Log Overdue","On Track"))</f>
        <v/>
      </c>
      <c r="V116" s="4">
        <f>IF(AND(B116="",C116=""),"",IF(OR(F116="",G116=""),"Missing Date",IF(O116="Complete","Complete",IF(AND(N116&lt;&gt;"",N116&lt;TODAY()),"Operator Cert Expired",IF(AND(T116&lt;&gt;"",T116&lt;0),"Overdue",IF(AND(T116&lt;&gt;"",T116&lt;=60),"Due Soon","OK"))))))</f>
        <v/>
      </c>
    </row>
    <row r="117">
      <c r="I117" s="6">
        <f>IF(OR(G117="",H117=""),"",EDATE(G117,H117))</f>
        <v/>
      </c>
      <c r="L117" s="6">
        <f>IF(OR(K117="",J117=""),"",K117+IF(J117="Daily",1,IF(J117="Weekly",7,0)))</f>
        <v/>
      </c>
      <c r="Q117" s="4">
        <f>IF(F117="","",F117-TODAY())</f>
        <v/>
      </c>
      <c r="R117" s="4">
        <f>IF(I117="","",I117-TODAY())</f>
        <v/>
      </c>
      <c r="S117" s="4">
        <f>IF(N117="","",N117-TODAY())</f>
        <v/>
      </c>
      <c r="T117" s="4">
        <f>IF(AND(Q117="",R117="",S117=""),"",MIN(IF(Q117="",99999,Q117),IF(R117="",99999,R117),IF(S117="",99999,S117)))</f>
        <v/>
      </c>
      <c r="U117" s="4">
        <f>IF(L117="","",IF(L117&lt;TODAY(),"Log Overdue","On Track"))</f>
        <v/>
      </c>
      <c r="V117" s="4">
        <f>IF(AND(B117="",C117=""),"",IF(OR(F117="",G117=""),"Missing Date",IF(O117="Complete","Complete",IF(AND(N117&lt;&gt;"",N117&lt;TODAY()),"Operator Cert Expired",IF(AND(T117&lt;&gt;"",T117&lt;0),"Overdue",IF(AND(T117&lt;&gt;"",T117&lt;=60),"Due Soon","OK"))))))</f>
        <v/>
      </c>
    </row>
    <row r="118">
      <c r="I118" s="6">
        <f>IF(OR(G118="",H118=""),"",EDATE(G118,H118))</f>
        <v/>
      </c>
      <c r="L118" s="6">
        <f>IF(OR(K118="",J118=""),"",K118+IF(J118="Daily",1,IF(J118="Weekly",7,0)))</f>
        <v/>
      </c>
      <c r="Q118" s="4">
        <f>IF(F118="","",F118-TODAY())</f>
        <v/>
      </c>
      <c r="R118" s="4">
        <f>IF(I118="","",I118-TODAY())</f>
        <v/>
      </c>
      <c r="S118" s="4">
        <f>IF(N118="","",N118-TODAY())</f>
        <v/>
      </c>
      <c r="T118" s="4">
        <f>IF(AND(Q118="",R118="",S118=""),"",MIN(IF(Q118="",99999,Q118),IF(R118="",99999,R118),IF(S118="",99999,S118)))</f>
        <v/>
      </c>
      <c r="U118" s="4">
        <f>IF(L118="","",IF(L118&lt;TODAY(),"Log Overdue","On Track"))</f>
        <v/>
      </c>
      <c r="V118" s="4">
        <f>IF(AND(B118="",C118=""),"",IF(OR(F118="",G118=""),"Missing Date",IF(O118="Complete","Complete",IF(AND(N118&lt;&gt;"",N118&lt;TODAY()),"Operator Cert Expired",IF(AND(T118&lt;&gt;"",T118&lt;0),"Overdue",IF(AND(T118&lt;&gt;"",T118&lt;=60),"Due Soon","OK"))))))</f>
        <v/>
      </c>
    </row>
    <row r="119">
      <c r="I119" s="6">
        <f>IF(OR(G119="",H119=""),"",EDATE(G119,H119))</f>
        <v/>
      </c>
      <c r="L119" s="6">
        <f>IF(OR(K119="",J119=""),"",K119+IF(J119="Daily",1,IF(J119="Weekly",7,0)))</f>
        <v/>
      </c>
      <c r="Q119" s="4">
        <f>IF(F119="","",F119-TODAY())</f>
        <v/>
      </c>
      <c r="R119" s="4">
        <f>IF(I119="","",I119-TODAY())</f>
        <v/>
      </c>
      <c r="S119" s="4">
        <f>IF(N119="","",N119-TODAY())</f>
        <v/>
      </c>
      <c r="T119" s="4">
        <f>IF(AND(Q119="",R119="",S119=""),"",MIN(IF(Q119="",99999,Q119),IF(R119="",99999,R119),IF(S119="",99999,S119)))</f>
        <v/>
      </c>
      <c r="U119" s="4">
        <f>IF(L119="","",IF(L119&lt;TODAY(),"Log Overdue","On Track"))</f>
        <v/>
      </c>
      <c r="V119" s="4">
        <f>IF(AND(B119="",C119=""),"",IF(OR(F119="",G119=""),"Missing Date",IF(O119="Complete","Complete",IF(AND(N119&lt;&gt;"",N119&lt;TODAY()),"Operator Cert Expired",IF(AND(T119&lt;&gt;"",T119&lt;0),"Overdue",IF(AND(T119&lt;&gt;"",T119&lt;=60),"Due Soon","OK"))))))</f>
        <v/>
      </c>
    </row>
    <row r="120">
      <c r="I120" s="6">
        <f>IF(OR(G120="",H120=""),"",EDATE(G120,H120))</f>
        <v/>
      </c>
      <c r="L120" s="6">
        <f>IF(OR(K120="",J120=""),"",K120+IF(J120="Daily",1,IF(J120="Weekly",7,0)))</f>
        <v/>
      </c>
      <c r="Q120" s="4">
        <f>IF(F120="","",F120-TODAY())</f>
        <v/>
      </c>
      <c r="R120" s="4">
        <f>IF(I120="","",I120-TODAY())</f>
        <v/>
      </c>
      <c r="S120" s="4">
        <f>IF(N120="","",N120-TODAY())</f>
        <v/>
      </c>
      <c r="T120" s="4">
        <f>IF(AND(Q120="",R120="",S120=""),"",MIN(IF(Q120="",99999,Q120),IF(R120="",99999,R120),IF(S120="",99999,S120)))</f>
        <v/>
      </c>
      <c r="U120" s="4">
        <f>IF(L120="","",IF(L120&lt;TODAY(),"Log Overdue","On Track"))</f>
        <v/>
      </c>
      <c r="V120" s="4">
        <f>IF(AND(B120="",C120=""),"",IF(OR(F120="",G120=""),"Missing Date",IF(O120="Complete","Complete",IF(AND(N120&lt;&gt;"",N120&lt;TODAY()),"Operator Cert Expired",IF(AND(T120&lt;&gt;"",T120&lt;0),"Overdue",IF(AND(T120&lt;&gt;"",T120&lt;=60),"Due Soon","OK"))))))</f>
        <v/>
      </c>
    </row>
    <row r="121">
      <c r="I121" s="6">
        <f>IF(OR(G121="",H121=""),"",EDATE(G121,H121))</f>
        <v/>
      </c>
      <c r="L121" s="6">
        <f>IF(OR(K121="",J121=""),"",K121+IF(J121="Daily",1,IF(J121="Weekly",7,0)))</f>
        <v/>
      </c>
      <c r="Q121" s="4">
        <f>IF(F121="","",F121-TODAY())</f>
        <v/>
      </c>
      <c r="R121" s="4">
        <f>IF(I121="","",I121-TODAY())</f>
        <v/>
      </c>
      <c r="S121" s="4">
        <f>IF(N121="","",N121-TODAY())</f>
        <v/>
      </c>
      <c r="T121" s="4">
        <f>IF(AND(Q121="",R121="",S121=""),"",MIN(IF(Q121="",99999,Q121),IF(R121="",99999,R121),IF(S121="",99999,S121)))</f>
        <v/>
      </c>
      <c r="U121" s="4">
        <f>IF(L121="","",IF(L121&lt;TODAY(),"Log Overdue","On Track"))</f>
        <v/>
      </c>
      <c r="V121" s="4">
        <f>IF(AND(B121="",C121=""),"",IF(OR(F121="",G121=""),"Missing Date",IF(O121="Complete","Complete",IF(AND(N121&lt;&gt;"",N121&lt;TODAY()),"Operator Cert Expired",IF(AND(T121&lt;&gt;"",T121&lt;0),"Overdue",IF(AND(T121&lt;&gt;"",T121&lt;=60),"Due Soon","OK"))))))</f>
        <v/>
      </c>
    </row>
    <row r="122">
      <c r="I122" s="6">
        <f>IF(OR(G122="",H122=""),"",EDATE(G122,H122))</f>
        <v/>
      </c>
      <c r="L122" s="6">
        <f>IF(OR(K122="",J122=""),"",K122+IF(J122="Daily",1,IF(J122="Weekly",7,0)))</f>
        <v/>
      </c>
      <c r="Q122" s="4">
        <f>IF(F122="","",F122-TODAY())</f>
        <v/>
      </c>
      <c r="R122" s="4">
        <f>IF(I122="","",I122-TODAY())</f>
        <v/>
      </c>
      <c r="S122" s="4">
        <f>IF(N122="","",N122-TODAY())</f>
        <v/>
      </c>
      <c r="T122" s="4">
        <f>IF(AND(Q122="",R122="",S122=""),"",MIN(IF(Q122="",99999,Q122),IF(R122="",99999,R122),IF(S122="",99999,S122)))</f>
        <v/>
      </c>
      <c r="U122" s="4">
        <f>IF(L122="","",IF(L122&lt;TODAY(),"Log Overdue","On Track"))</f>
        <v/>
      </c>
      <c r="V122" s="4">
        <f>IF(AND(B122="",C122=""),"",IF(OR(F122="",G122=""),"Missing Date",IF(O122="Complete","Complete",IF(AND(N122&lt;&gt;"",N122&lt;TODAY()),"Operator Cert Expired",IF(AND(T122&lt;&gt;"",T122&lt;0),"Overdue",IF(AND(T122&lt;&gt;"",T122&lt;=60),"Due Soon","OK"))))))</f>
        <v/>
      </c>
    </row>
    <row r="123">
      <c r="I123" s="6">
        <f>IF(OR(G123="",H123=""),"",EDATE(G123,H123))</f>
        <v/>
      </c>
      <c r="L123" s="6">
        <f>IF(OR(K123="",J123=""),"",K123+IF(J123="Daily",1,IF(J123="Weekly",7,0)))</f>
        <v/>
      </c>
      <c r="Q123" s="4">
        <f>IF(F123="","",F123-TODAY())</f>
        <v/>
      </c>
      <c r="R123" s="4">
        <f>IF(I123="","",I123-TODAY())</f>
        <v/>
      </c>
      <c r="S123" s="4">
        <f>IF(N123="","",N123-TODAY())</f>
        <v/>
      </c>
      <c r="T123" s="4">
        <f>IF(AND(Q123="",R123="",S123=""),"",MIN(IF(Q123="",99999,Q123),IF(R123="",99999,R123),IF(S123="",99999,S123)))</f>
        <v/>
      </c>
      <c r="U123" s="4">
        <f>IF(L123="","",IF(L123&lt;TODAY(),"Log Overdue","On Track"))</f>
        <v/>
      </c>
      <c r="V123" s="4">
        <f>IF(AND(B123="",C123=""),"",IF(OR(F123="",G123=""),"Missing Date",IF(O123="Complete","Complete",IF(AND(N123&lt;&gt;"",N123&lt;TODAY()),"Operator Cert Expired",IF(AND(T123&lt;&gt;"",T123&lt;0),"Overdue",IF(AND(T123&lt;&gt;"",T123&lt;=60),"Due Soon","OK"))))))</f>
        <v/>
      </c>
    </row>
    <row r="124">
      <c r="I124" s="6">
        <f>IF(OR(G124="",H124=""),"",EDATE(G124,H124))</f>
        <v/>
      </c>
      <c r="L124" s="6">
        <f>IF(OR(K124="",J124=""),"",K124+IF(J124="Daily",1,IF(J124="Weekly",7,0)))</f>
        <v/>
      </c>
      <c r="Q124" s="4">
        <f>IF(F124="","",F124-TODAY())</f>
        <v/>
      </c>
      <c r="R124" s="4">
        <f>IF(I124="","",I124-TODAY())</f>
        <v/>
      </c>
      <c r="S124" s="4">
        <f>IF(N124="","",N124-TODAY())</f>
        <v/>
      </c>
      <c r="T124" s="4">
        <f>IF(AND(Q124="",R124="",S124=""),"",MIN(IF(Q124="",99999,Q124),IF(R124="",99999,R124),IF(S124="",99999,S124)))</f>
        <v/>
      </c>
      <c r="U124" s="4">
        <f>IF(L124="","",IF(L124&lt;TODAY(),"Log Overdue","On Track"))</f>
        <v/>
      </c>
      <c r="V124" s="4">
        <f>IF(AND(B124="",C124=""),"",IF(OR(F124="",G124=""),"Missing Date",IF(O124="Complete","Complete",IF(AND(N124&lt;&gt;"",N124&lt;TODAY()),"Operator Cert Expired",IF(AND(T124&lt;&gt;"",T124&lt;0),"Overdue",IF(AND(T124&lt;&gt;"",T124&lt;=60),"Due Soon","OK"))))))</f>
        <v/>
      </c>
    </row>
    <row r="125">
      <c r="I125" s="6">
        <f>IF(OR(G125="",H125=""),"",EDATE(G125,H125))</f>
        <v/>
      </c>
      <c r="L125" s="6">
        <f>IF(OR(K125="",J125=""),"",K125+IF(J125="Daily",1,IF(J125="Weekly",7,0)))</f>
        <v/>
      </c>
      <c r="Q125" s="4">
        <f>IF(F125="","",F125-TODAY())</f>
        <v/>
      </c>
      <c r="R125" s="4">
        <f>IF(I125="","",I125-TODAY())</f>
        <v/>
      </c>
      <c r="S125" s="4">
        <f>IF(N125="","",N125-TODAY())</f>
        <v/>
      </c>
      <c r="T125" s="4">
        <f>IF(AND(Q125="",R125="",S125=""),"",MIN(IF(Q125="",99999,Q125),IF(R125="",99999,R125),IF(S125="",99999,S125)))</f>
        <v/>
      </c>
      <c r="U125" s="4">
        <f>IF(L125="","",IF(L125&lt;TODAY(),"Log Overdue","On Track"))</f>
        <v/>
      </c>
      <c r="V125" s="4">
        <f>IF(AND(B125="",C125=""),"",IF(OR(F125="",G125=""),"Missing Date",IF(O125="Complete","Complete",IF(AND(N125&lt;&gt;"",N125&lt;TODAY()),"Operator Cert Expired",IF(AND(T125&lt;&gt;"",T125&lt;0),"Overdue",IF(AND(T125&lt;&gt;"",T125&lt;=60),"Due Soon","OK"))))))</f>
        <v/>
      </c>
    </row>
    <row r="126">
      <c r="I126" s="6">
        <f>IF(OR(G126="",H126=""),"",EDATE(G126,H126))</f>
        <v/>
      </c>
      <c r="L126" s="6">
        <f>IF(OR(K126="",J126=""),"",K126+IF(J126="Daily",1,IF(J126="Weekly",7,0)))</f>
        <v/>
      </c>
      <c r="Q126" s="4">
        <f>IF(F126="","",F126-TODAY())</f>
        <v/>
      </c>
      <c r="R126" s="4">
        <f>IF(I126="","",I126-TODAY())</f>
        <v/>
      </c>
      <c r="S126" s="4">
        <f>IF(N126="","",N126-TODAY())</f>
        <v/>
      </c>
      <c r="T126" s="4">
        <f>IF(AND(Q126="",R126="",S126=""),"",MIN(IF(Q126="",99999,Q126),IF(R126="",99999,R126),IF(S126="",99999,S126)))</f>
        <v/>
      </c>
      <c r="U126" s="4">
        <f>IF(L126="","",IF(L126&lt;TODAY(),"Log Overdue","On Track"))</f>
        <v/>
      </c>
      <c r="V126" s="4">
        <f>IF(AND(B126="",C126=""),"",IF(OR(F126="",G126=""),"Missing Date",IF(O126="Complete","Complete",IF(AND(N126&lt;&gt;"",N126&lt;TODAY()),"Operator Cert Expired",IF(AND(T126&lt;&gt;"",T126&lt;0),"Overdue",IF(AND(T126&lt;&gt;"",T126&lt;=60),"Due Soon","OK"))))))</f>
        <v/>
      </c>
    </row>
    <row r="127">
      <c r="I127" s="6">
        <f>IF(OR(G127="",H127=""),"",EDATE(G127,H127))</f>
        <v/>
      </c>
      <c r="L127" s="6">
        <f>IF(OR(K127="",J127=""),"",K127+IF(J127="Daily",1,IF(J127="Weekly",7,0)))</f>
        <v/>
      </c>
      <c r="Q127" s="4">
        <f>IF(F127="","",F127-TODAY())</f>
        <v/>
      </c>
      <c r="R127" s="4">
        <f>IF(I127="","",I127-TODAY())</f>
        <v/>
      </c>
      <c r="S127" s="4">
        <f>IF(N127="","",N127-TODAY())</f>
        <v/>
      </c>
      <c r="T127" s="4">
        <f>IF(AND(Q127="",R127="",S127=""),"",MIN(IF(Q127="",99999,Q127),IF(R127="",99999,R127),IF(S127="",99999,S127)))</f>
        <v/>
      </c>
      <c r="U127" s="4">
        <f>IF(L127="","",IF(L127&lt;TODAY(),"Log Overdue","On Track"))</f>
        <v/>
      </c>
      <c r="V127" s="4">
        <f>IF(AND(B127="",C127=""),"",IF(OR(F127="",G127=""),"Missing Date",IF(O127="Complete","Complete",IF(AND(N127&lt;&gt;"",N127&lt;TODAY()),"Operator Cert Expired",IF(AND(T127&lt;&gt;"",T127&lt;0),"Overdue",IF(AND(T127&lt;&gt;"",T127&lt;=60),"Due Soon","OK"))))))</f>
        <v/>
      </c>
    </row>
    <row r="128">
      <c r="I128" s="6">
        <f>IF(OR(G128="",H128=""),"",EDATE(G128,H128))</f>
        <v/>
      </c>
      <c r="L128" s="6">
        <f>IF(OR(K128="",J128=""),"",K128+IF(J128="Daily",1,IF(J128="Weekly",7,0)))</f>
        <v/>
      </c>
      <c r="Q128" s="4">
        <f>IF(F128="","",F128-TODAY())</f>
        <v/>
      </c>
      <c r="R128" s="4">
        <f>IF(I128="","",I128-TODAY())</f>
        <v/>
      </c>
      <c r="S128" s="4">
        <f>IF(N128="","",N128-TODAY())</f>
        <v/>
      </c>
      <c r="T128" s="4">
        <f>IF(AND(Q128="",R128="",S128=""),"",MIN(IF(Q128="",99999,Q128),IF(R128="",99999,R128),IF(S128="",99999,S128)))</f>
        <v/>
      </c>
      <c r="U128" s="4">
        <f>IF(L128="","",IF(L128&lt;TODAY(),"Log Overdue","On Track"))</f>
        <v/>
      </c>
      <c r="V128" s="4">
        <f>IF(AND(B128="",C128=""),"",IF(OR(F128="",G128=""),"Missing Date",IF(O128="Complete","Complete",IF(AND(N128&lt;&gt;"",N128&lt;TODAY()),"Operator Cert Expired",IF(AND(T128&lt;&gt;"",T128&lt;0),"Overdue",IF(AND(T128&lt;&gt;"",T128&lt;=60),"Due Soon","OK"))))))</f>
        <v/>
      </c>
    </row>
    <row r="129">
      <c r="I129" s="6">
        <f>IF(OR(G129="",H129=""),"",EDATE(G129,H129))</f>
        <v/>
      </c>
      <c r="L129" s="6">
        <f>IF(OR(K129="",J129=""),"",K129+IF(J129="Daily",1,IF(J129="Weekly",7,0)))</f>
        <v/>
      </c>
      <c r="Q129" s="4">
        <f>IF(F129="","",F129-TODAY())</f>
        <v/>
      </c>
      <c r="R129" s="4">
        <f>IF(I129="","",I129-TODAY())</f>
        <v/>
      </c>
      <c r="S129" s="4">
        <f>IF(N129="","",N129-TODAY())</f>
        <v/>
      </c>
      <c r="T129" s="4">
        <f>IF(AND(Q129="",R129="",S129=""),"",MIN(IF(Q129="",99999,Q129),IF(R129="",99999,R129),IF(S129="",99999,S129)))</f>
        <v/>
      </c>
      <c r="U129" s="4">
        <f>IF(L129="","",IF(L129&lt;TODAY(),"Log Overdue","On Track"))</f>
        <v/>
      </c>
      <c r="V129" s="4">
        <f>IF(AND(B129="",C129=""),"",IF(OR(F129="",G129=""),"Missing Date",IF(O129="Complete","Complete",IF(AND(N129&lt;&gt;"",N129&lt;TODAY()),"Operator Cert Expired",IF(AND(T129&lt;&gt;"",T129&lt;0),"Overdue",IF(AND(T129&lt;&gt;"",T129&lt;=60),"Due Soon","OK"))))))</f>
        <v/>
      </c>
    </row>
    <row r="130">
      <c r="I130" s="6">
        <f>IF(OR(G130="",H130=""),"",EDATE(G130,H130))</f>
        <v/>
      </c>
      <c r="L130" s="6">
        <f>IF(OR(K130="",J130=""),"",K130+IF(J130="Daily",1,IF(J130="Weekly",7,0)))</f>
        <v/>
      </c>
      <c r="Q130" s="4">
        <f>IF(F130="","",F130-TODAY())</f>
        <v/>
      </c>
      <c r="R130" s="4">
        <f>IF(I130="","",I130-TODAY())</f>
        <v/>
      </c>
      <c r="S130" s="4">
        <f>IF(N130="","",N130-TODAY())</f>
        <v/>
      </c>
      <c r="T130" s="4">
        <f>IF(AND(Q130="",R130="",S130=""),"",MIN(IF(Q130="",99999,Q130),IF(R130="",99999,R130),IF(S130="",99999,S130)))</f>
        <v/>
      </c>
      <c r="U130" s="4">
        <f>IF(L130="","",IF(L130&lt;TODAY(),"Log Overdue","On Track"))</f>
        <v/>
      </c>
      <c r="V130" s="4">
        <f>IF(AND(B130="",C130=""),"",IF(OR(F130="",G130=""),"Missing Date",IF(O130="Complete","Complete",IF(AND(N130&lt;&gt;"",N130&lt;TODAY()),"Operator Cert Expired",IF(AND(T130&lt;&gt;"",T130&lt;0),"Overdue",IF(AND(T130&lt;&gt;"",T130&lt;=60),"Due Soon","OK"))))))</f>
        <v/>
      </c>
    </row>
    <row r="131">
      <c r="I131" s="6">
        <f>IF(OR(G131="",H131=""),"",EDATE(G131,H131))</f>
        <v/>
      </c>
      <c r="L131" s="6">
        <f>IF(OR(K131="",J131=""),"",K131+IF(J131="Daily",1,IF(J131="Weekly",7,0)))</f>
        <v/>
      </c>
      <c r="Q131" s="4">
        <f>IF(F131="","",F131-TODAY())</f>
        <v/>
      </c>
      <c r="R131" s="4">
        <f>IF(I131="","",I131-TODAY())</f>
        <v/>
      </c>
      <c r="S131" s="4">
        <f>IF(N131="","",N131-TODAY())</f>
        <v/>
      </c>
      <c r="T131" s="4">
        <f>IF(AND(Q131="",R131="",S131=""),"",MIN(IF(Q131="",99999,Q131),IF(R131="",99999,R131),IF(S131="",99999,S131)))</f>
        <v/>
      </c>
      <c r="U131" s="4">
        <f>IF(L131="","",IF(L131&lt;TODAY(),"Log Overdue","On Track"))</f>
        <v/>
      </c>
      <c r="V131" s="4">
        <f>IF(AND(B131="",C131=""),"",IF(OR(F131="",G131=""),"Missing Date",IF(O131="Complete","Complete",IF(AND(N131&lt;&gt;"",N131&lt;TODAY()),"Operator Cert Expired",IF(AND(T131&lt;&gt;"",T131&lt;0),"Overdue",IF(AND(T131&lt;&gt;"",T131&lt;=60),"Due Soon","OK"))))))</f>
        <v/>
      </c>
    </row>
    <row r="132">
      <c r="I132" s="6">
        <f>IF(OR(G132="",H132=""),"",EDATE(G132,H132))</f>
        <v/>
      </c>
      <c r="L132" s="6">
        <f>IF(OR(K132="",J132=""),"",K132+IF(J132="Daily",1,IF(J132="Weekly",7,0)))</f>
        <v/>
      </c>
      <c r="Q132" s="4">
        <f>IF(F132="","",F132-TODAY())</f>
        <v/>
      </c>
      <c r="R132" s="4">
        <f>IF(I132="","",I132-TODAY())</f>
        <v/>
      </c>
      <c r="S132" s="4">
        <f>IF(N132="","",N132-TODAY())</f>
        <v/>
      </c>
      <c r="T132" s="4">
        <f>IF(AND(Q132="",R132="",S132=""),"",MIN(IF(Q132="",99999,Q132),IF(R132="",99999,R132),IF(S132="",99999,S132)))</f>
        <v/>
      </c>
      <c r="U132" s="4">
        <f>IF(L132="","",IF(L132&lt;TODAY(),"Log Overdue","On Track"))</f>
        <v/>
      </c>
      <c r="V132" s="4">
        <f>IF(AND(B132="",C132=""),"",IF(OR(F132="",G132=""),"Missing Date",IF(O132="Complete","Complete",IF(AND(N132&lt;&gt;"",N132&lt;TODAY()),"Operator Cert Expired",IF(AND(T132&lt;&gt;"",T132&lt;0),"Overdue",IF(AND(T132&lt;&gt;"",T132&lt;=60),"Due Soon","OK"))))))</f>
        <v/>
      </c>
    </row>
    <row r="133">
      <c r="I133" s="6">
        <f>IF(OR(G133="",H133=""),"",EDATE(G133,H133))</f>
        <v/>
      </c>
      <c r="L133" s="6">
        <f>IF(OR(K133="",J133=""),"",K133+IF(J133="Daily",1,IF(J133="Weekly",7,0)))</f>
        <v/>
      </c>
      <c r="Q133" s="4">
        <f>IF(F133="","",F133-TODAY())</f>
        <v/>
      </c>
      <c r="R133" s="4">
        <f>IF(I133="","",I133-TODAY())</f>
        <v/>
      </c>
      <c r="S133" s="4">
        <f>IF(N133="","",N133-TODAY())</f>
        <v/>
      </c>
      <c r="T133" s="4">
        <f>IF(AND(Q133="",R133="",S133=""),"",MIN(IF(Q133="",99999,Q133),IF(R133="",99999,R133),IF(S133="",99999,S133)))</f>
        <v/>
      </c>
      <c r="U133" s="4">
        <f>IF(L133="","",IF(L133&lt;TODAY(),"Log Overdue","On Track"))</f>
        <v/>
      </c>
      <c r="V133" s="4">
        <f>IF(AND(B133="",C133=""),"",IF(OR(F133="",G133=""),"Missing Date",IF(O133="Complete","Complete",IF(AND(N133&lt;&gt;"",N133&lt;TODAY()),"Operator Cert Expired",IF(AND(T133&lt;&gt;"",T133&lt;0),"Overdue",IF(AND(T133&lt;&gt;"",T133&lt;=60),"Due Soon","OK"))))))</f>
        <v/>
      </c>
    </row>
    <row r="134">
      <c r="I134" s="6">
        <f>IF(OR(G134="",H134=""),"",EDATE(G134,H134))</f>
        <v/>
      </c>
      <c r="L134" s="6">
        <f>IF(OR(K134="",J134=""),"",K134+IF(J134="Daily",1,IF(J134="Weekly",7,0)))</f>
        <v/>
      </c>
      <c r="Q134" s="4">
        <f>IF(F134="","",F134-TODAY())</f>
        <v/>
      </c>
      <c r="R134" s="4">
        <f>IF(I134="","",I134-TODAY())</f>
        <v/>
      </c>
      <c r="S134" s="4">
        <f>IF(N134="","",N134-TODAY())</f>
        <v/>
      </c>
      <c r="T134" s="4">
        <f>IF(AND(Q134="",R134="",S134=""),"",MIN(IF(Q134="",99999,Q134),IF(R134="",99999,R134),IF(S134="",99999,S134)))</f>
        <v/>
      </c>
      <c r="U134" s="4">
        <f>IF(L134="","",IF(L134&lt;TODAY(),"Log Overdue","On Track"))</f>
        <v/>
      </c>
      <c r="V134" s="4">
        <f>IF(AND(B134="",C134=""),"",IF(OR(F134="",G134=""),"Missing Date",IF(O134="Complete","Complete",IF(AND(N134&lt;&gt;"",N134&lt;TODAY()),"Operator Cert Expired",IF(AND(T134&lt;&gt;"",T134&lt;0),"Overdue",IF(AND(T134&lt;&gt;"",T134&lt;=60),"Due Soon","OK"))))))</f>
        <v/>
      </c>
    </row>
    <row r="135">
      <c r="I135" s="6">
        <f>IF(OR(G135="",H135=""),"",EDATE(G135,H135))</f>
        <v/>
      </c>
      <c r="L135" s="6">
        <f>IF(OR(K135="",J135=""),"",K135+IF(J135="Daily",1,IF(J135="Weekly",7,0)))</f>
        <v/>
      </c>
      <c r="Q135" s="4">
        <f>IF(F135="","",F135-TODAY())</f>
        <v/>
      </c>
      <c r="R135" s="4">
        <f>IF(I135="","",I135-TODAY())</f>
        <v/>
      </c>
      <c r="S135" s="4">
        <f>IF(N135="","",N135-TODAY())</f>
        <v/>
      </c>
      <c r="T135" s="4">
        <f>IF(AND(Q135="",R135="",S135=""),"",MIN(IF(Q135="",99999,Q135),IF(R135="",99999,R135),IF(S135="",99999,S135)))</f>
        <v/>
      </c>
      <c r="U135" s="4">
        <f>IF(L135="","",IF(L135&lt;TODAY(),"Log Overdue","On Track"))</f>
        <v/>
      </c>
      <c r="V135" s="4">
        <f>IF(AND(B135="",C135=""),"",IF(OR(F135="",G135=""),"Missing Date",IF(O135="Complete","Complete",IF(AND(N135&lt;&gt;"",N135&lt;TODAY()),"Operator Cert Expired",IF(AND(T135&lt;&gt;"",T135&lt;0),"Overdue",IF(AND(T135&lt;&gt;"",T135&lt;=60),"Due Soon","OK"))))))</f>
        <v/>
      </c>
    </row>
    <row r="136">
      <c r="I136" s="6">
        <f>IF(OR(G136="",H136=""),"",EDATE(G136,H136))</f>
        <v/>
      </c>
      <c r="L136" s="6">
        <f>IF(OR(K136="",J136=""),"",K136+IF(J136="Daily",1,IF(J136="Weekly",7,0)))</f>
        <v/>
      </c>
      <c r="Q136" s="4">
        <f>IF(F136="","",F136-TODAY())</f>
        <v/>
      </c>
      <c r="R136" s="4">
        <f>IF(I136="","",I136-TODAY())</f>
        <v/>
      </c>
      <c r="S136" s="4">
        <f>IF(N136="","",N136-TODAY())</f>
        <v/>
      </c>
      <c r="T136" s="4">
        <f>IF(AND(Q136="",R136="",S136=""),"",MIN(IF(Q136="",99999,Q136),IF(R136="",99999,R136),IF(S136="",99999,S136)))</f>
        <v/>
      </c>
      <c r="U136" s="4">
        <f>IF(L136="","",IF(L136&lt;TODAY(),"Log Overdue","On Track"))</f>
        <v/>
      </c>
      <c r="V136" s="4">
        <f>IF(AND(B136="",C136=""),"",IF(OR(F136="",G136=""),"Missing Date",IF(O136="Complete","Complete",IF(AND(N136&lt;&gt;"",N136&lt;TODAY()),"Operator Cert Expired",IF(AND(T136&lt;&gt;"",T136&lt;0),"Overdue",IF(AND(T136&lt;&gt;"",T136&lt;=60),"Due Soon","OK"))))))</f>
        <v/>
      </c>
    </row>
    <row r="137">
      <c r="I137" s="6">
        <f>IF(OR(G137="",H137=""),"",EDATE(G137,H137))</f>
        <v/>
      </c>
      <c r="L137" s="6">
        <f>IF(OR(K137="",J137=""),"",K137+IF(J137="Daily",1,IF(J137="Weekly",7,0)))</f>
        <v/>
      </c>
      <c r="Q137" s="4">
        <f>IF(F137="","",F137-TODAY())</f>
        <v/>
      </c>
      <c r="R137" s="4">
        <f>IF(I137="","",I137-TODAY())</f>
        <v/>
      </c>
      <c r="S137" s="4">
        <f>IF(N137="","",N137-TODAY())</f>
        <v/>
      </c>
      <c r="T137" s="4">
        <f>IF(AND(Q137="",R137="",S137=""),"",MIN(IF(Q137="",99999,Q137),IF(R137="",99999,R137),IF(S137="",99999,S137)))</f>
        <v/>
      </c>
      <c r="U137" s="4">
        <f>IF(L137="","",IF(L137&lt;TODAY(),"Log Overdue","On Track"))</f>
        <v/>
      </c>
      <c r="V137" s="4">
        <f>IF(AND(B137="",C137=""),"",IF(OR(F137="",G137=""),"Missing Date",IF(O137="Complete","Complete",IF(AND(N137&lt;&gt;"",N137&lt;TODAY()),"Operator Cert Expired",IF(AND(T137&lt;&gt;"",T137&lt;0),"Overdue",IF(AND(T137&lt;&gt;"",T137&lt;=60),"Due Soon","OK"))))))</f>
        <v/>
      </c>
    </row>
    <row r="138">
      <c r="I138" s="6">
        <f>IF(OR(G138="",H138=""),"",EDATE(G138,H138))</f>
        <v/>
      </c>
      <c r="L138" s="6">
        <f>IF(OR(K138="",J138=""),"",K138+IF(J138="Daily",1,IF(J138="Weekly",7,0)))</f>
        <v/>
      </c>
      <c r="Q138" s="4">
        <f>IF(F138="","",F138-TODAY())</f>
        <v/>
      </c>
      <c r="R138" s="4">
        <f>IF(I138="","",I138-TODAY())</f>
        <v/>
      </c>
      <c r="S138" s="4">
        <f>IF(N138="","",N138-TODAY())</f>
        <v/>
      </c>
      <c r="T138" s="4">
        <f>IF(AND(Q138="",R138="",S138=""),"",MIN(IF(Q138="",99999,Q138),IF(R138="",99999,R138),IF(S138="",99999,S138)))</f>
        <v/>
      </c>
      <c r="U138" s="4">
        <f>IF(L138="","",IF(L138&lt;TODAY(),"Log Overdue","On Track"))</f>
        <v/>
      </c>
      <c r="V138" s="4">
        <f>IF(AND(B138="",C138=""),"",IF(OR(F138="",G138=""),"Missing Date",IF(O138="Complete","Complete",IF(AND(N138&lt;&gt;"",N138&lt;TODAY()),"Operator Cert Expired",IF(AND(T138&lt;&gt;"",T138&lt;0),"Overdue",IF(AND(T138&lt;&gt;"",T138&lt;=60),"Due Soon","OK"))))))</f>
        <v/>
      </c>
    </row>
    <row r="139">
      <c r="I139" s="6">
        <f>IF(OR(G139="",H139=""),"",EDATE(G139,H139))</f>
        <v/>
      </c>
      <c r="L139" s="6">
        <f>IF(OR(K139="",J139=""),"",K139+IF(J139="Daily",1,IF(J139="Weekly",7,0)))</f>
        <v/>
      </c>
      <c r="Q139" s="4">
        <f>IF(F139="","",F139-TODAY())</f>
        <v/>
      </c>
      <c r="R139" s="4">
        <f>IF(I139="","",I139-TODAY())</f>
        <v/>
      </c>
      <c r="S139" s="4">
        <f>IF(N139="","",N139-TODAY())</f>
        <v/>
      </c>
      <c r="T139" s="4">
        <f>IF(AND(Q139="",R139="",S139=""),"",MIN(IF(Q139="",99999,Q139),IF(R139="",99999,R139),IF(S139="",99999,S139)))</f>
        <v/>
      </c>
      <c r="U139" s="4">
        <f>IF(L139="","",IF(L139&lt;TODAY(),"Log Overdue","On Track"))</f>
        <v/>
      </c>
      <c r="V139" s="4">
        <f>IF(AND(B139="",C139=""),"",IF(OR(F139="",G139=""),"Missing Date",IF(O139="Complete","Complete",IF(AND(N139&lt;&gt;"",N139&lt;TODAY()),"Operator Cert Expired",IF(AND(T139&lt;&gt;"",T139&lt;0),"Overdue",IF(AND(T139&lt;&gt;"",T139&lt;=60),"Due Soon","OK"))))))</f>
        <v/>
      </c>
    </row>
    <row r="140">
      <c r="I140" s="6">
        <f>IF(OR(G140="",H140=""),"",EDATE(G140,H140))</f>
        <v/>
      </c>
      <c r="L140" s="6">
        <f>IF(OR(K140="",J140=""),"",K140+IF(J140="Daily",1,IF(J140="Weekly",7,0)))</f>
        <v/>
      </c>
      <c r="Q140" s="4">
        <f>IF(F140="","",F140-TODAY())</f>
        <v/>
      </c>
      <c r="R140" s="4">
        <f>IF(I140="","",I140-TODAY())</f>
        <v/>
      </c>
      <c r="S140" s="4">
        <f>IF(N140="","",N140-TODAY())</f>
        <v/>
      </c>
      <c r="T140" s="4">
        <f>IF(AND(Q140="",R140="",S140=""),"",MIN(IF(Q140="",99999,Q140),IF(R140="",99999,R140),IF(S140="",99999,S140)))</f>
        <v/>
      </c>
      <c r="U140" s="4">
        <f>IF(L140="","",IF(L140&lt;TODAY(),"Log Overdue","On Track"))</f>
        <v/>
      </c>
      <c r="V140" s="4">
        <f>IF(AND(B140="",C140=""),"",IF(OR(F140="",G140=""),"Missing Date",IF(O140="Complete","Complete",IF(AND(N140&lt;&gt;"",N140&lt;TODAY()),"Operator Cert Expired",IF(AND(T140&lt;&gt;"",T140&lt;0),"Overdue",IF(AND(T140&lt;&gt;"",T140&lt;=60),"Due Soon","OK"))))))</f>
        <v/>
      </c>
    </row>
    <row r="141">
      <c r="I141" s="6">
        <f>IF(OR(G141="",H141=""),"",EDATE(G141,H141))</f>
        <v/>
      </c>
      <c r="L141" s="6">
        <f>IF(OR(K141="",J141=""),"",K141+IF(J141="Daily",1,IF(J141="Weekly",7,0)))</f>
        <v/>
      </c>
      <c r="Q141" s="4">
        <f>IF(F141="","",F141-TODAY())</f>
        <v/>
      </c>
      <c r="R141" s="4">
        <f>IF(I141="","",I141-TODAY())</f>
        <v/>
      </c>
      <c r="S141" s="4">
        <f>IF(N141="","",N141-TODAY())</f>
        <v/>
      </c>
      <c r="T141" s="4">
        <f>IF(AND(Q141="",R141="",S141=""),"",MIN(IF(Q141="",99999,Q141),IF(R141="",99999,R141),IF(S141="",99999,S141)))</f>
        <v/>
      </c>
      <c r="U141" s="4">
        <f>IF(L141="","",IF(L141&lt;TODAY(),"Log Overdue","On Track"))</f>
        <v/>
      </c>
      <c r="V141" s="4">
        <f>IF(AND(B141="",C141=""),"",IF(OR(F141="",G141=""),"Missing Date",IF(O141="Complete","Complete",IF(AND(N141&lt;&gt;"",N141&lt;TODAY()),"Operator Cert Expired",IF(AND(T141&lt;&gt;"",T141&lt;0),"Overdue",IF(AND(T141&lt;&gt;"",T141&lt;=60),"Due Soon","OK"))))))</f>
        <v/>
      </c>
    </row>
    <row r="142">
      <c r="I142" s="6">
        <f>IF(OR(G142="",H142=""),"",EDATE(G142,H142))</f>
        <v/>
      </c>
      <c r="L142" s="6">
        <f>IF(OR(K142="",J142=""),"",K142+IF(J142="Daily",1,IF(J142="Weekly",7,0)))</f>
        <v/>
      </c>
      <c r="Q142" s="4">
        <f>IF(F142="","",F142-TODAY())</f>
        <v/>
      </c>
      <c r="R142" s="4">
        <f>IF(I142="","",I142-TODAY())</f>
        <v/>
      </c>
      <c r="S142" s="4">
        <f>IF(N142="","",N142-TODAY())</f>
        <v/>
      </c>
      <c r="T142" s="4">
        <f>IF(AND(Q142="",R142="",S142=""),"",MIN(IF(Q142="",99999,Q142),IF(R142="",99999,R142),IF(S142="",99999,S142)))</f>
        <v/>
      </c>
      <c r="U142" s="4">
        <f>IF(L142="","",IF(L142&lt;TODAY(),"Log Overdue","On Track"))</f>
        <v/>
      </c>
      <c r="V142" s="4">
        <f>IF(AND(B142="",C142=""),"",IF(OR(F142="",G142=""),"Missing Date",IF(O142="Complete","Complete",IF(AND(N142&lt;&gt;"",N142&lt;TODAY()),"Operator Cert Expired",IF(AND(T142&lt;&gt;"",T142&lt;0),"Overdue",IF(AND(T142&lt;&gt;"",T142&lt;=60),"Due Soon","OK"))))))</f>
        <v/>
      </c>
    </row>
    <row r="143">
      <c r="I143" s="6">
        <f>IF(OR(G143="",H143=""),"",EDATE(G143,H143))</f>
        <v/>
      </c>
      <c r="L143" s="6">
        <f>IF(OR(K143="",J143=""),"",K143+IF(J143="Daily",1,IF(J143="Weekly",7,0)))</f>
        <v/>
      </c>
      <c r="Q143" s="4">
        <f>IF(F143="","",F143-TODAY())</f>
        <v/>
      </c>
      <c r="R143" s="4">
        <f>IF(I143="","",I143-TODAY())</f>
        <v/>
      </c>
      <c r="S143" s="4">
        <f>IF(N143="","",N143-TODAY())</f>
        <v/>
      </c>
      <c r="T143" s="4">
        <f>IF(AND(Q143="",R143="",S143=""),"",MIN(IF(Q143="",99999,Q143),IF(R143="",99999,R143),IF(S143="",99999,S143)))</f>
        <v/>
      </c>
      <c r="U143" s="4">
        <f>IF(L143="","",IF(L143&lt;TODAY(),"Log Overdue","On Track"))</f>
        <v/>
      </c>
      <c r="V143" s="4">
        <f>IF(AND(B143="",C143=""),"",IF(OR(F143="",G143=""),"Missing Date",IF(O143="Complete","Complete",IF(AND(N143&lt;&gt;"",N143&lt;TODAY()),"Operator Cert Expired",IF(AND(T143&lt;&gt;"",T143&lt;0),"Overdue",IF(AND(T143&lt;&gt;"",T143&lt;=60),"Due Soon","OK"))))))</f>
        <v/>
      </c>
    </row>
    <row r="144">
      <c r="I144" s="6">
        <f>IF(OR(G144="",H144=""),"",EDATE(G144,H144))</f>
        <v/>
      </c>
      <c r="L144" s="6">
        <f>IF(OR(K144="",J144=""),"",K144+IF(J144="Daily",1,IF(J144="Weekly",7,0)))</f>
        <v/>
      </c>
      <c r="Q144" s="4">
        <f>IF(F144="","",F144-TODAY())</f>
        <v/>
      </c>
      <c r="R144" s="4">
        <f>IF(I144="","",I144-TODAY())</f>
        <v/>
      </c>
      <c r="S144" s="4">
        <f>IF(N144="","",N144-TODAY())</f>
        <v/>
      </c>
      <c r="T144" s="4">
        <f>IF(AND(Q144="",R144="",S144=""),"",MIN(IF(Q144="",99999,Q144),IF(R144="",99999,R144),IF(S144="",99999,S144)))</f>
        <v/>
      </c>
      <c r="U144" s="4">
        <f>IF(L144="","",IF(L144&lt;TODAY(),"Log Overdue","On Track"))</f>
        <v/>
      </c>
      <c r="V144" s="4">
        <f>IF(AND(B144="",C144=""),"",IF(OR(F144="",G144=""),"Missing Date",IF(O144="Complete","Complete",IF(AND(N144&lt;&gt;"",N144&lt;TODAY()),"Operator Cert Expired",IF(AND(T144&lt;&gt;"",T144&lt;0),"Overdue",IF(AND(T144&lt;&gt;"",T144&lt;=60),"Due Soon","OK"))))))</f>
        <v/>
      </c>
    </row>
    <row r="145">
      <c r="I145" s="6">
        <f>IF(OR(G145="",H145=""),"",EDATE(G145,H145))</f>
        <v/>
      </c>
      <c r="L145" s="6">
        <f>IF(OR(K145="",J145=""),"",K145+IF(J145="Daily",1,IF(J145="Weekly",7,0)))</f>
        <v/>
      </c>
      <c r="Q145" s="4">
        <f>IF(F145="","",F145-TODAY())</f>
        <v/>
      </c>
      <c r="R145" s="4">
        <f>IF(I145="","",I145-TODAY())</f>
        <v/>
      </c>
      <c r="S145" s="4">
        <f>IF(N145="","",N145-TODAY())</f>
        <v/>
      </c>
      <c r="T145" s="4">
        <f>IF(AND(Q145="",R145="",S145=""),"",MIN(IF(Q145="",99999,Q145),IF(R145="",99999,R145),IF(S145="",99999,S145)))</f>
        <v/>
      </c>
      <c r="U145" s="4">
        <f>IF(L145="","",IF(L145&lt;TODAY(),"Log Overdue","On Track"))</f>
        <v/>
      </c>
      <c r="V145" s="4">
        <f>IF(AND(B145="",C145=""),"",IF(OR(F145="",G145=""),"Missing Date",IF(O145="Complete","Complete",IF(AND(N145&lt;&gt;"",N145&lt;TODAY()),"Operator Cert Expired",IF(AND(T145&lt;&gt;"",T145&lt;0),"Overdue",IF(AND(T145&lt;&gt;"",T145&lt;=60),"Due Soon","OK"))))))</f>
        <v/>
      </c>
    </row>
    <row r="146">
      <c r="I146" s="6">
        <f>IF(OR(G146="",H146=""),"",EDATE(G146,H146))</f>
        <v/>
      </c>
      <c r="L146" s="6">
        <f>IF(OR(K146="",J146=""),"",K146+IF(J146="Daily",1,IF(J146="Weekly",7,0)))</f>
        <v/>
      </c>
      <c r="Q146" s="4">
        <f>IF(F146="","",F146-TODAY())</f>
        <v/>
      </c>
      <c r="R146" s="4">
        <f>IF(I146="","",I146-TODAY())</f>
        <v/>
      </c>
      <c r="S146" s="4">
        <f>IF(N146="","",N146-TODAY())</f>
        <v/>
      </c>
      <c r="T146" s="4">
        <f>IF(AND(Q146="",R146="",S146=""),"",MIN(IF(Q146="",99999,Q146),IF(R146="",99999,R146),IF(S146="",99999,S146)))</f>
        <v/>
      </c>
      <c r="U146" s="4">
        <f>IF(L146="","",IF(L146&lt;TODAY(),"Log Overdue","On Track"))</f>
        <v/>
      </c>
      <c r="V146" s="4">
        <f>IF(AND(B146="",C146=""),"",IF(OR(F146="",G146=""),"Missing Date",IF(O146="Complete","Complete",IF(AND(N146&lt;&gt;"",N146&lt;TODAY()),"Operator Cert Expired",IF(AND(T146&lt;&gt;"",T146&lt;0),"Overdue",IF(AND(T146&lt;&gt;"",T146&lt;=60),"Due Soon","OK"))))))</f>
        <v/>
      </c>
    </row>
    <row r="147">
      <c r="I147" s="6">
        <f>IF(OR(G147="",H147=""),"",EDATE(G147,H147))</f>
        <v/>
      </c>
      <c r="L147" s="6">
        <f>IF(OR(K147="",J147=""),"",K147+IF(J147="Daily",1,IF(J147="Weekly",7,0)))</f>
        <v/>
      </c>
      <c r="Q147" s="4">
        <f>IF(F147="","",F147-TODAY())</f>
        <v/>
      </c>
      <c r="R147" s="4">
        <f>IF(I147="","",I147-TODAY())</f>
        <v/>
      </c>
      <c r="S147" s="4">
        <f>IF(N147="","",N147-TODAY())</f>
        <v/>
      </c>
      <c r="T147" s="4">
        <f>IF(AND(Q147="",R147="",S147=""),"",MIN(IF(Q147="",99999,Q147),IF(R147="",99999,R147),IF(S147="",99999,S147)))</f>
        <v/>
      </c>
      <c r="U147" s="4">
        <f>IF(L147="","",IF(L147&lt;TODAY(),"Log Overdue","On Track"))</f>
        <v/>
      </c>
      <c r="V147" s="4">
        <f>IF(AND(B147="",C147=""),"",IF(OR(F147="",G147=""),"Missing Date",IF(O147="Complete","Complete",IF(AND(N147&lt;&gt;"",N147&lt;TODAY()),"Operator Cert Expired",IF(AND(T147&lt;&gt;"",T147&lt;0),"Overdue",IF(AND(T147&lt;&gt;"",T147&lt;=60),"Due Soon","OK"))))))</f>
        <v/>
      </c>
    </row>
    <row r="148">
      <c r="I148" s="6">
        <f>IF(OR(G148="",H148=""),"",EDATE(G148,H148))</f>
        <v/>
      </c>
      <c r="L148" s="6">
        <f>IF(OR(K148="",J148=""),"",K148+IF(J148="Daily",1,IF(J148="Weekly",7,0)))</f>
        <v/>
      </c>
      <c r="Q148" s="4">
        <f>IF(F148="","",F148-TODAY())</f>
        <v/>
      </c>
      <c r="R148" s="4">
        <f>IF(I148="","",I148-TODAY())</f>
        <v/>
      </c>
      <c r="S148" s="4">
        <f>IF(N148="","",N148-TODAY())</f>
        <v/>
      </c>
      <c r="T148" s="4">
        <f>IF(AND(Q148="",R148="",S148=""),"",MIN(IF(Q148="",99999,Q148),IF(R148="",99999,R148),IF(S148="",99999,S148)))</f>
        <v/>
      </c>
      <c r="U148" s="4">
        <f>IF(L148="","",IF(L148&lt;TODAY(),"Log Overdue","On Track"))</f>
        <v/>
      </c>
      <c r="V148" s="4">
        <f>IF(AND(B148="",C148=""),"",IF(OR(F148="",G148=""),"Missing Date",IF(O148="Complete","Complete",IF(AND(N148&lt;&gt;"",N148&lt;TODAY()),"Operator Cert Expired",IF(AND(T148&lt;&gt;"",T148&lt;0),"Overdue",IF(AND(T148&lt;&gt;"",T148&lt;=60),"Due Soon","OK"))))))</f>
        <v/>
      </c>
    </row>
    <row r="149">
      <c r="I149" s="6">
        <f>IF(OR(G149="",H149=""),"",EDATE(G149,H149))</f>
        <v/>
      </c>
      <c r="L149" s="6">
        <f>IF(OR(K149="",J149=""),"",K149+IF(J149="Daily",1,IF(J149="Weekly",7,0)))</f>
        <v/>
      </c>
      <c r="Q149" s="4">
        <f>IF(F149="","",F149-TODAY())</f>
        <v/>
      </c>
      <c r="R149" s="4">
        <f>IF(I149="","",I149-TODAY())</f>
        <v/>
      </c>
      <c r="S149" s="4">
        <f>IF(N149="","",N149-TODAY())</f>
        <v/>
      </c>
      <c r="T149" s="4">
        <f>IF(AND(Q149="",R149="",S149=""),"",MIN(IF(Q149="",99999,Q149),IF(R149="",99999,R149),IF(S149="",99999,S149)))</f>
        <v/>
      </c>
      <c r="U149" s="4">
        <f>IF(L149="","",IF(L149&lt;TODAY(),"Log Overdue","On Track"))</f>
        <v/>
      </c>
      <c r="V149" s="4">
        <f>IF(AND(B149="",C149=""),"",IF(OR(F149="",G149=""),"Missing Date",IF(O149="Complete","Complete",IF(AND(N149&lt;&gt;"",N149&lt;TODAY()),"Operator Cert Expired",IF(AND(T149&lt;&gt;"",T149&lt;0),"Overdue",IF(AND(T149&lt;&gt;"",T149&lt;=60),"Due Soon","OK"))))))</f>
        <v/>
      </c>
    </row>
    <row r="150">
      <c r="I150" s="6">
        <f>IF(OR(G150="",H150=""),"",EDATE(G150,H150))</f>
        <v/>
      </c>
      <c r="L150" s="6">
        <f>IF(OR(K150="",J150=""),"",K150+IF(J150="Daily",1,IF(J150="Weekly",7,0)))</f>
        <v/>
      </c>
      <c r="Q150" s="4">
        <f>IF(F150="","",F150-TODAY())</f>
        <v/>
      </c>
      <c r="R150" s="4">
        <f>IF(I150="","",I150-TODAY())</f>
        <v/>
      </c>
      <c r="S150" s="4">
        <f>IF(N150="","",N150-TODAY())</f>
        <v/>
      </c>
      <c r="T150" s="4">
        <f>IF(AND(Q150="",R150="",S150=""),"",MIN(IF(Q150="",99999,Q150),IF(R150="",99999,R150),IF(S150="",99999,S150)))</f>
        <v/>
      </c>
      <c r="U150" s="4">
        <f>IF(L150="","",IF(L150&lt;TODAY(),"Log Overdue","On Track"))</f>
        <v/>
      </c>
      <c r="V150" s="4">
        <f>IF(AND(B150="",C150=""),"",IF(OR(F150="",G150=""),"Missing Date",IF(O150="Complete","Complete",IF(AND(N150&lt;&gt;"",N150&lt;TODAY()),"Operator Cert Expired",IF(AND(T150&lt;&gt;"",T150&lt;0),"Overdue",IF(AND(T150&lt;&gt;"",T150&lt;=60),"Due Soon","OK"))))))</f>
        <v/>
      </c>
    </row>
    <row r="151">
      <c r="I151" s="6">
        <f>IF(OR(G151="",H151=""),"",EDATE(G151,H151))</f>
        <v/>
      </c>
      <c r="L151" s="6">
        <f>IF(OR(K151="",J151=""),"",K151+IF(J151="Daily",1,IF(J151="Weekly",7,0)))</f>
        <v/>
      </c>
      <c r="Q151" s="4">
        <f>IF(F151="","",F151-TODAY())</f>
        <v/>
      </c>
      <c r="R151" s="4">
        <f>IF(I151="","",I151-TODAY())</f>
        <v/>
      </c>
      <c r="S151" s="4">
        <f>IF(N151="","",N151-TODAY())</f>
        <v/>
      </c>
      <c r="T151" s="4">
        <f>IF(AND(Q151="",R151="",S151=""),"",MIN(IF(Q151="",99999,Q151),IF(R151="",99999,R151),IF(S151="",99999,S151)))</f>
        <v/>
      </c>
      <c r="U151" s="4">
        <f>IF(L151="","",IF(L151&lt;TODAY(),"Log Overdue","On Track"))</f>
        <v/>
      </c>
      <c r="V151" s="4">
        <f>IF(AND(B151="",C151=""),"",IF(OR(F151="",G151=""),"Missing Date",IF(O151="Complete","Complete",IF(AND(N151&lt;&gt;"",N151&lt;TODAY()),"Operator Cert Expired",IF(AND(T151&lt;&gt;"",T151&lt;0),"Overdue",IF(AND(T151&lt;&gt;"",T151&lt;=60),"Due Soon","OK"))))))</f>
        <v/>
      </c>
    </row>
    <row r="152">
      <c r="I152" s="6">
        <f>IF(OR(G152="",H152=""),"",EDATE(G152,H152))</f>
        <v/>
      </c>
      <c r="L152" s="6">
        <f>IF(OR(K152="",J152=""),"",K152+IF(J152="Daily",1,IF(J152="Weekly",7,0)))</f>
        <v/>
      </c>
      <c r="Q152" s="4">
        <f>IF(F152="","",F152-TODAY())</f>
        <v/>
      </c>
      <c r="R152" s="4">
        <f>IF(I152="","",I152-TODAY())</f>
        <v/>
      </c>
      <c r="S152" s="4">
        <f>IF(N152="","",N152-TODAY())</f>
        <v/>
      </c>
      <c r="T152" s="4">
        <f>IF(AND(Q152="",R152="",S152=""),"",MIN(IF(Q152="",99999,Q152),IF(R152="",99999,R152),IF(S152="",99999,S152)))</f>
        <v/>
      </c>
      <c r="U152" s="4">
        <f>IF(L152="","",IF(L152&lt;TODAY(),"Log Overdue","On Track"))</f>
        <v/>
      </c>
      <c r="V152" s="4">
        <f>IF(AND(B152="",C152=""),"",IF(OR(F152="",G152=""),"Missing Date",IF(O152="Complete","Complete",IF(AND(N152&lt;&gt;"",N152&lt;TODAY()),"Operator Cert Expired",IF(AND(T152&lt;&gt;"",T152&lt;0),"Overdue",IF(AND(T152&lt;&gt;"",T152&lt;=60),"Due Soon","OK"))))))</f>
        <v/>
      </c>
    </row>
    <row r="153">
      <c r="I153" s="6">
        <f>IF(OR(G153="",H153=""),"",EDATE(G153,H153))</f>
        <v/>
      </c>
      <c r="L153" s="6">
        <f>IF(OR(K153="",J153=""),"",K153+IF(J153="Daily",1,IF(J153="Weekly",7,0)))</f>
        <v/>
      </c>
      <c r="Q153" s="4">
        <f>IF(F153="","",F153-TODAY())</f>
        <v/>
      </c>
      <c r="R153" s="4">
        <f>IF(I153="","",I153-TODAY())</f>
        <v/>
      </c>
      <c r="S153" s="4">
        <f>IF(N153="","",N153-TODAY())</f>
        <v/>
      </c>
      <c r="T153" s="4">
        <f>IF(AND(Q153="",R153="",S153=""),"",MIN(IF(Q153="",99999,Q153),IF(R153="",99999,R153),IF(S153="",99999,S153)))</f>
        <v/>
      </c>
      <c r="U153" s="4">
        <f>IF(L153="","",IF(L153&lt;TODAY(),"Log Overdue","On Track"))</f>
        <v/>
      </c>
      <c r="V153" s="4">
        <f>IF(AND(B153="",C153=""),"",IF(OR(F153="",G153=""),"Missing Date",IF(O153="Complete","Complete",IF(AND(N153&lt;&gt;"",N153&lt;TODAY()),"Operator Cert Expired",IF(AND(T153&lt;&gt;"",T153&lt;0),"Overdue",IF(AND(T153&lt;&gt;"",T153&lt;=60),"Due Soon","OK"))))))</f>
        <v/>
      </c>
    </row>
    <row r="154">
      <c r="I154" s="6">
        <f>IF(OR(G154="",H154=""),"",EDATE(G154,H154))</f>
        <v/>
      </c>
      <c r="L154" s="6">
        <f>IF(OR(K154="",J154=""),"",K154+IF(J154="Daily",1,IF(J154="Weekly",7,0)))</f>
        <v/>
      </c>
      <c r="Q154" s="4">
        <f>IF(F154="","",F154-TODAY())</f>
        <v/>
      </c>
      <c r="R154" s="4">
        <f>IF(I154="","",I154-TODAY())</f>
        <v/>
      </c>
      <c r="S154" s="4">
        <f>IF(N154="","",N154-TODAY())</f>
        <v/>
      </c>
      <c r="T154" s="4">
        <f>IF(AND(Q154="",R154="",S154=""),"",MIN(IF(Q154="",99999,Q154),IF(R154="",99999,R154),IF(S154="",99999,S154)))</f>
        <v/>
      </c>
      <c r="U154" s="4">
        <f>IF(L154="","",IF(L154&lt;TODAY(),"Log Overdue","On Track"))</f>
        <v/>
      </c>
      <c r="V154" s="4">
        <f>IF(AND(B154="",C154=""),"",IF(OR(F154="",G154=""),"Missing Date",IF(O154="Complete","Complete",IF(AND(N154&lt;&gt;"",N154&lt;TODAY()),"Operator Cert Expired",IF(AND(T154&lt;&gt;"",T154&lt;0),"Overdue",IF(AND(T154&lt;&gt;"",T154&lt;=60),"Due Soon","OK"))))))</f>
        <v/>
      </c>
    </row>
    <row r="155">
      <c r="I155" s="6">
        <f>IF(OR(G155="",H155=""),"",EDATE(G155,H155))</f>
        <v/>
      </c>
      <c r="L155" s="6">
        <f>IF(OR(K155="",J155=""),"",K155+IF(J155="Daily",1,IF(J155="Weekly",7,0)))</f>
        <v/>
      </c>
      <c r="Q155" s="4">
        <f>IF(F155="","",F155-TODAY())</f>
        <v/>
      </c>
      <c r="R155" s="4">
        <f>IF(I155="","",I155-TODAY())</f>
        <v/>
      </c>
      <c r="S155" s="4">
        <f>IF(N155="","",N155-TODAY())</f>
        <v/>
      </c>
      <c r="T155" s="4">
        <f>IF(AND(Q155="",R155="",S155=""),"",MIN(IF(Q155="",99999,Q155),IF(R155="",99999,R155),IF(S155="",99999,S155)))</f>
        <v/>
      </c>
      <c r="U155" s="4">
        <f>IF(L155="","",IF(L155&lt;TODAY(),"Log Overdue","On Track"))</f>
        <v/>
      </c>
      <c r="V155" s="4">
        <f>IF(AND(B155="",C155=""),"",IF(OR(F155="",G155=""),"Missing Date",IF(O155="Complete","Complete",IF(AND(N155&lt;&gt;"",N155&lt;TODAY()),"Operator Cert Expired",IF(AND(T155&lt;&gt;"",T155&lt;0),"Overdue",IF(AND(T155&lt;&gt;"",T155&lt;=60),"Due Soon","OK"))))))</f>
        <v/>
      </c>
    </row>
    <row r="156">
      <c r="I156" s="6">
        <f>IF(OR(G156="",H156=""),"",EDATE(G156,H156))</f>
        <v/>
      </c>
      <c r="L156" s="6">
        <f>IF(OR(K156="",J156=""),"",K156+IF(J156="Daily",1,IF(J156="Weekly",7,0)))</f>
        <v/>
      </c>
      <c r="Q156" s="4">
        <f>IF(F156="","",F156-TODAY())</f>
        <v/>
      </c>
      <c r="R156" s="4">
        <f>IF(I156="","",I156-TODAY())</f>
        <v/>
      </c>
      <c r="S156" s="4">
        <f>IF(N156="","",N156-TODAY())</f>
        <v/>
      </c>
      <c r="T156" s="4">
        <f>IF(AND(Q156="",R156="",S156=""),"",MIN(IF(Q156="",99999,Q156),IF(R156="",99999,R156),IF(S156="",99999,S156)))</f>
        <v/>
      </c>
      <c r="U156" s="4">
        <f>IF(L156="","",IF(L156&lt;TODAY(),"Log Overdue","On Track"))</f>
        <v/>
      </c>
      <c r="V156" s="4">
        <f>IF(AND(B156="",C156=""),"",IF(OR(F156="",G156=""),"Missing Date",IF(O156="Complete","Complete",IF(AND(N156&lt;&gt;"",N156&lt;TODAY()),"Operator Cert Expired",IF(AND(T156&lt;&gt;"",T156&lt;0),"Overdue",IF(AND(T156&lt;&gt;"",T156&lt;=60),"Due Soon","OK"))))))</f>
        <v/>
      </c>
    </row>
    <row r="157">
      <c r="I157" s="6">
        <f>IF(OR(G157="",H157=""),"",EDATE(G157,H157))</f>
        <v/>
      </c>
      <c r="L157" s="6">
        <f>IF(OR(K157="",J157=""),"",K157+IF(J157="Daily",1,IF(J157="Weekly",7,0)))</f>
        <v/>
      </c>
      <c r="Q157" s="4">
        <f>IF(F157="","",F157-TODAY())</f>
        <v/>
      </c>
      <c r="R157" s="4">
        <f>IF(I157="","",I157-TODAY())</f>
        <v/>
      </c>
      <c r="S157" s="4">
        <f>IF(N157="","",N157-TODAY())</f>
        <v/>
      </c>
      <c r="T157" s="4">
        <f>IF(AND(Q157="",R157="",S157=""),"",MIN(IF(Q157="",99999,Q157),IF(R157="",99999,R157),IF(S157="",99999,S157)))</f>
        <v/>
      </c>
      <c r="U157" s="4">
        <f>IF(L157="","",IF(L157&lt;TODAY(),"Log Overdue","On Track"))</f>
        <v/>
      </c>
      <c r="V157" s="4">
        <f>IF(AND(B157="",C157=""),"",IF(OR(F157="",G157=""),"Missing Date",IF(O157="Complete","Complete",IF(AND(N157&lt;&gt;"",N157&lt;TODAY()),"Operator Cert Expired",IF(AND(T157&lt;&gt;"",T157&lt;0),"Overdue",IF(AND(T157&lt;&gt;"",T157&lt;=60),"Due Soon","OK"))))))</f>
        <v/>
      </c>
    </row>
    <row r="158">
      <c r="I158" s="6">
        <f>IF(OR(G158="",H158=""),"",EDATE(G158,H158))</f>
        <v/>
      </c>
      <c r="L158" s="6">
        <f>IF(OR(K158="",J158=""),"",K158+IF(J158="Daily",1,IF(J158="Weekly",7,0)))</f>
        <v/>
      </c>
      <c r="Q158" s="4">
        <f>IF(F158="","",F158-TODAY())</f>
        <v/>
      </c>
      <c r="R158" s="4">
        <f>IF(I158="","",I158-TODAY())</f>
        <v/>
      </c>
      <c r="S158" s="4">
        <f>IF(N158="","",N158-TODAY())</f>
        <v/>
      </c>
      <c r="T158" s="4">
        <f>IF(AND(Q158="",R158="",S158=""),"",MIN(IF(Q158="",99999,Q158),IF(R158="",99999,R158),IF(S158="",99999,S158)))</f>
        <v/>
      </c>
      <c r="U158" s="4">
        <f>IF(L158="","",IF(L158&lt;TODAY(),"Log Overdue","On Track"))</f>
        <v/>
      </c>
      <c r="V158" s="4">
        <f>IF(AND(B158="",C158=""),"",IF(OR(F158="",G158=""),"Missing Date",IF(O158="Complete","Complete",IF(AND(N158&lt;&gt;"",N158&lt;TODAY()),"Operator Cert Expired",IF(AND(T158&lt;&gt;"",T158&lt;0),"Overdue",IF(AND(T158&lt;&gt;"",T158&lt;=60),"Due Soon","OK"))))))</f>
        <v/>
      </c>
    </row>
    <row r="159">
      <c r="I159" s="6">
        <f>IF(OR(G159="",H159=""),"",EDATE(G159,H159))</f>
        <v/>
      </c>
      <c r="L159" s="6">
        <f>IF(OR(K159="",J159=""),"",K159+IF(J159="Daily",1,IF(J159="Weekly",7,0)))</f>
        <v/>
      </c>
      <c r="Q159" s="4">
        <f>IF(F159="","",F159-TODAY())</f>
        <v/>
      </c>
      <c r="R159" s="4">
        <f>IF(I159="","",I159-TODAY())</f>
        <v/>
      </c>
      <c r="S159" s="4">
        <f>IF(N159="","",N159-TODAY())</f>
        <v/>
      </c>
      <c r="T159" s="4">
        <f>IF(AND(Q159="",R159="",S159=""),"",MIN(IF(Q159="",99999,Q159),IF(R159="",99999,R159),IF(S159="",99999,S159)))</f>
        <v/>
      </c>
      <c r="U159" s="4">
        <f>IF(L159="","",IF(L159&lt;TODAY(),"Log Overdue","On Track"))</f>
        <v/>
      </c>
      <c r="V159" s="4">
        <f>IF(AND(B159="",C159=""),"",IF(OR(F159="",G159=""),"Missing Date",IF(O159="Complete","Complete",IF(AND(N159&lt;&gt;"",N159&lt;TODAY()),"Operator Cert Expired",IF(AND(T159&lt;&gt;"",T159&lt;0),"Overdue",IF(AND(T159&lt;&gt;"",T159&lt;=60),"Due Soon","OK"))))))</f>
        <v/>
      </c>
    </row>
    <row r="160">
      <c r="I160" s="6">
        <f>IF(OR(G160="",H160=""),"",EDATE(G160,H160))</f>
        <v/>
      </c>
      <c r="L160" s="6">
        <f>IF(OR(K160="",J160=""),"",K160+IF(J160="Daily",1,IF(J160="Weekly",7,0)))</f>
        <v/>
      </c>
      <c r="Q160" s="4">
        <f>IF(F160="","",F160-TODAY())</f>
        <v/>
      </c>
      <c r="R160" s="4">
        <f>IF(I160="","",I160-TODAY())</f>
        <v/>
      </c>
      <c r="S160" s="4">
        <f>IF(N160="","",N160-TODAY())</f>
        <v/>
      </c>
      <c r="T160" s="4">
        <f>IF(AND(Q160="",R160="",S160=""),"",MIN(IF(Q160="",99999,Q160),IF(R160="",99999,R160),IF(S160="",99999,S160)))</f>
        <v/>
      </c>
      <c r="U160" s="4">
        <f>IF(L160="","",IF(L160&lt;TODAY(),"Log Overdue","On Track"))</f>
        <v/>
      </c>
      <c r="V160" s="4">
        <f>IF(AND(B160="",C160=""),"",IF(OR(F160="",G160=""),"Missing Date",IF(O160="Complete","Complete",IF(AND(N160&lt;&gt;"",N160&lt;TODAY()),"Operator Cert Expired",IF(AND(T160&lt;&gt;"",T160&lt;0),"Overdue",IF(AND(T160&lt;&gt;"",T160&lt;=60),"Due Soon","OK"))))))</f>
        <v/>
      </c>
    </row>
    <row r="161">
      <c r="I161" s="6">
        <f>IF(OR(G161="",H161=""),"",EDATE(G161,H161))</f>
        <v/>
      </c>
      <c r="L161" s="6">
        <f>IF(OR(K161="",J161=""),"",K161+IF(J161="Daily",1,IF(J161="Weekly",7,0)))</f>
        <v/>
      </c>
      <c r="Q161" s="4">
        <f>IF(F161="","",F161-TODAY())</f>
        <v/>
      </c>
      <c r="R161" s="4">
        <f>IF(I161="","",I161-TODAY())</f>
        <v/>
      </c>
      <c r="S161" s="4">
        <f>IF(N161="","",N161-TODAY())</f>
        <v/>
      </c>
      <c r="T161" s="4">
        <f>IF(AND(Q161="",R161="",S161=""),"",MIN(IF(Q161="",99999,Q161),IF(R161="",99999,R161),IF(S161="",99999,S161)))</f>
        <v/>
      </c>
      <c r="U161" s="4">
        <f>IF(L161="","",IF(L161&lt;TODAY(),"Log Overdue","On Track"))</f>
        <v/>
      </c>
      <c r="V161" s="4">
        <f>IF(AND(B161="",C161=""),"",IF(OR(F161="",G161=""),"Missing Date",IF(O161="Complete","Complete",IF(AND(N161&lt;&gt;"",N161&lt;TODAY()),"Operator Cert Expired",IF(AND(T161&lt;&gt;"",T161&lt;0),"Overdue",IF(AND(T161&lt;&gt;"",T161&lt;=60),"Due Soon","OK"))))))</f>
        <v/>
      </c>
    </row>
    <row r="162">
      <c r="I162" s="6">
        <f>IF(OR(G162="",H162=""),"",EDATE(G162,H162))</f>
        <v/>
      </c>
      <c r="L162" s="6">
        <f>IF(OR(K162="",J162=""),"",K162+IF(J162="Daily",1,IF(J162="Weekly",7,0)))</f>
        <v/>
      </c>
      <c r="Q162" s="4">
        <f>IF(F162="","",F162-TODAY())</f>
        <v/>
      </c>
      <c r="R162" s="4">
        <f>IF(I162="","",I162-TODAY())</f>
        <v/>
      </c>
      <c r="S162" s="4">
        <f>IF(N162="","",N162-TODAY())</f>
        <v/>
      </c>
      <c r="T162" s="4">
        <f>IF(AND(Q162="",R162="",S162=""),"",MIN(IF(Q162="",99999,Q162),IF(R162="",99999,R162),IF(S162="",99999,S162)))</f>
        <v/>
      </c>
      <c r="U162" s="4">
        <f>IF(L162="","",IF(L162&lt;TODAY(),"Log Overdue","On Track"))</f>
        <v/>
      </c>
      <c r="V162" s="4">
        <f>IF(AND(B162="",C162=""),"",IF(OR(F162="",G162=""),"Missing Date",IF(O162="Complete","Complete",IF(AND(N162&lt;&gt;"",N162&lt;TODAY()),"Operator Cert Expired",IF(AND(T162&lt;&gt;"",T162&lt;0),"Overdue",IF(AND(T162&lt;&gt;"",T162&lt;=60),"Due Soon","OK"))))))</f>
        <v/>
      </c>
    </row>
    <row r="163">
      <c r="I163" s="6">
        <f>IF(OR(G163="",H163=""),"",EDATE(G163,H163))</f>
        <v/>
      </c>
      <c r="L163" s="6">
        <f>IF(OR(K163="",J163=""),"",K163+IF(J163="Daily",1,IF(J163="Weekly",7,0)))</f>
        <v/>
      </c>
      <c r="Q163" s="4">
        <f>IF(F163="","",F163-TODAY())</f>
        <v/>
      </c>
      <c r="R163" s="4">
        <f>IF(I163="","",I163-TODAY())</f>
        <v/>
      </c>
      <c r="S163" s="4">
        <f>IF(N163="","",N163-TODAY())</f>
        <v/>
      </c>
      <c r="T163" s="4">
        <f>IF(AND(Q163="",R163="",S163=""),"",MIN(IF(Q163="",99999,Q163),IF(R163="",99999,R163),IF(S163="",99999,S163)))</f>
        <v/>
      </c>
      <c r="U163" s="4">
        <f>IF(L163="","",IF(L163&lt;TODAY(),"Log Overdue","On Track"))</f>
        <v/>
      </c>
      <c r="V163" s="4">
        <f>IF(AND(B163="",C163=""),"",IF(OR(F163="",G163=""),"Missing Date",IF(O163="Complete","Complete",IF(AND(N163&lt;&gt;"",N163&lt;TODAY()),"Operator Cert Expired",IF(AND(T163&lt;&gt;"",T163&lt;0),"Overdue",IF(AND(T163&lt;&gt;"",T163&lt;=60),"Due Soon","OK"))))))</f>
        <v/>
      </c>
    </row>
    <row r="164">
      <c r="I164" s="6">
        <f>IF(OR(G164="",H164=""),"",EDATE(G164,H164))</f>
        <v/>
      </c>
      <c r="L164" s="6">
        <f>IF(OR(K164="",J164=""),"",K164+IF(J164="Daily",1,IF(J164="Weekly",7,0)))</f>
        <v/>
      </c>
      <c r="Q164" s="4">
        <f>IF(F164="","",F164-TODAY())</f>
        <v/>
      </c>
      <c r="R164" s="4">
        <f>IF(I164="","",I164-TODAY())</f>
        <v/>
      </c>
      <c r="S164" s="4">
        <f>IF(N164="","",N164-TODAY())</f>
        <v/>
      </c>
      <c r="T164" s="4">
        <f>IF(AND(Q164="",R164="",S164=""),"",MIN(IF(Q164="",99999,Q164),IF(R164="",99999,R164),IF(S164="",99999,S164)))</f>
        <v/>
      </c>
      <c r="U164" s="4">
        <f>IF(L164="","",IF(L164&lt;TODAY(),"Log Overdue","On Track"))</f>
        <v/>
      </c>
      <c r="V164" s="4">
        <f>IF(AND(B164="",C164=""),"",IF(OR(F164="",G164=""),"Missing Date",IF(O164="Complete","Complete",IF(AND(N164&lt;&gt;"",N164&lt;TODAY()),"Operator Cert Expired",IF(AND(T164&lt;&gt;"",T164&lt;0),"Overdue",IF(AND(T164&lt;&gt;"",T164&lt;=60),"Due Soon","OK"))))))</f>
        <v/>
      </c>
    </row>
    <row r="165">
      <c r="I165" s="6">
        <f>IF(OR(G165="",H165=""),"",EDATE(G165,H165))</f>
        <v/>
      </c>
      <c r="L165" s="6">
        <f>IF(OR(K165="",J165=""),"",K165+IF(J165="Daily",1,IF(J165="Weekly",7,0)))</f>
        <v/>
      </c>
      <c r="Q165" s="4">
        <f>IF(F165="","",F165-TODAY())</f>
        <v/>
      </c>
      <c r="R165" s="4">
        <f>IF(I165="","",I165-TODAY())</f>
        <v/>
      </c>
      <c r="S165" s="4">
        <f>IF(N165="","",N165-TODAY())</f>
        <v/>
      </c>
      <c r="T165" s="4">
        <f>IF(AND(Q165="",R165="",S165=""),"",MIN(IF(Q165="",99999,Q165),IF(R165="",99999,R165),IF(S165="",99999,S165)))</f>
        <v/>
      </c>
      <c r="U165" s="4">
        <f>IF(L165="","",IF(L165&lt;TODAY(),"Log Overdue","On Track"))</f>
        <v/>
      </c>
      <c r="V165" s="4">
        <f>IF(AND(B165="",C165=""),"",IF(OR(F165="",G165=""),"Missing Date",IF(O165="Complete","Complete",IF(AND(N165&lt;&gt;"",N165&lt;TODAY()),"Operator Cert Expired",IF(AND(T165&lt;&gt;"",T165&lt;0),"Overdue",IF(AND(T165&lt;&gt;"",T165&lt;=60),"Due Soon","OK"))))))</f>
        <v/>
      </c>
    </row>
    <row r="166">
      <c r="I166" s="6">
        <f>IF(OR(G166="",H166=""),"",EDATE(G166,H166))</f>
        <v/>
      </c>
      <c r="L166" s="6">
        <f>IF(OR(K166="",J166=""),"",K166+IF(J166="Daily",1,IF(J166="Weekly",7,0)))</f>
        <v/>
      </c>
      <c r="Q166" s="4">
        <f>IF(F166="","",F166-TODAY())</f>
        <v/>
      </c>
      <c r="R166" s="4">
        <f>IF(I166="","",I166-TODAY())</f>
        <v/>
      </c>
      <c r="S166" s="4">
        <f>IF(N166="","",N166-TODAY())</f>
        <v/>
      </c>
      <c r="T166" s="4">
        <f>IF(AND(Q166="",R166="",S166=""),"",MIN(IF(Q166="",99999,Q166),IF(R166="",99999,R166),IF(S166="",99999,S166)))</f>
        <v/>
      </c>
      <c r="U166" s="4">
        <f>IF(L166="","",IF(L166&lt;TODAY(),"Log Overdue","On Track"))</f>
        <v/>
      </c>
      <c r="V166" s="4">
        <f>IF(AND(B166="",C166=""),"",IF(OR(F166="",G166=""),"Missing Date",IF(O166="Complete","Complete",IF(AND(N166&lt;&gt;"",N166&lt;TODAY()),"Operator Cert Expired",IF(AND(T166&lt;&gt;"",T166&lt;0),"Overdue",IF(AND(T166&lt;&gt;"",T166&lt;=60),"Due Soon","OK"))))))</f>
        <v/>
      </c>
    </row>
    <row r="167">
      <c r="I167" s="6">
        <f>IF(OR(G167="",H167=""),"",EDATE(G167,H167))</f>
        <v/>
      </c>
      <c r="L167" s="6">
        <f>IF(OR(K167="",J167=""),"",K167+IF(J167="Daily",1,IF(J167="Weekly",7,0)))</f>
        <v/>
      </c>
      <c r="Q167" s="4">
        <f>IF(F167="","",F167-TODAY())</f>
        <v/>
      </c>
      <c r="R167" s="4">
        <f>IF(I167="","",I167-TODAY())</f>
        <v/>
      </c>
      <c r="S167" s="4">
        <f>IF(N167="","",N167-TODAY())</f>
        <v/>
      </c>
      <c r="T167" s="4">
        <f>IF(AND(Q167="",R167="",S167=""),"",MIN(IF(Q167="",99999,Q167),IF(R167="",99999,R167),IF(S167="",99999,S167)))</f>
        <v/>
      </c>
      <c r="U167" s="4">
        <f>IF(L167="","",IF(L167&lt;TODAY(),"Log Overdue","On Track"))</f>
        <v/>
      </c>
      <c r="V167" s="4">
        <f>IF(AND(B167="",C167=""),"",IF(OR(F167="",G167=""),"Missing Date",IF(O167="Complete","Complete",IF(AND(N167&lt;&gt;"",N167&lt;TODAY()),"Operator Cert Expired",IF(AND(T167&lt;&gt;"",T167&lt;0),"Overdue",IF(AND(T167&lt;&gt;"",T167&lt;=60),"Due Soon","OK"))))))</f>
        <v/>
      </c>
    </row>
    <row r="168">
      <c r="I168" s="6">
        <f>IF(OR(G168="",H168=""),"",EDATE(G168,H168))</f>
        <v/>
      </c>
      <c r="L168" s="6">
        <f>IF(OR(K168="",J168=""),"",K168+IF(J168="Daily",1,IF(J168="Weekly",7,0)))</f>
        <v/>
      </c>
      <c r="Q168" s="4">
        <f>IF(F168="","",F168-TODAY())</f>
        <v/>
      </c>
      <c r="R168" s="4">
        <f>IF(I168="","",I168-TODAY())</f>
        <v/>
      </c>
      <c r="S168" s="4">
        <f>IF(N168="","",N168-TODAY())</f>
        <v/>
      </c>
      <c r="T168" s="4">
        <f>IF(AND(Q168="",R168="",S168=""),"",MIN(IF(Q168="",99999,Q168),IF(R168="",99999,R168),IF(S168="",99999,S168)))</f>
        <v/>
      </c>
      <c r="U168" s="4">
        <f>IF(L168="","",IF(L168&lt;TODAY(),"Log Overdue","On Track"))</f>
        <v/>
      </c>
      <c r="V168" s="4">
        <f>IF(AND(B168="",C168=""),"",IF(OR(F168="",G168=""),"Missing Date",IF(O168="Complete","Complete",IF(AND(N168&lt;&gt;"",N168&lt;TODAY()),"Operator Cert Expired",IF(AND(T168&lt;&gt;"",T168&lt;0),"Overdue",IF(AND(T168&lt;&gt;"",T168&lt;=60),"Due Soon","OK"))))))</f>
        <v/>
      </c>
    </row>
    <row r="169">
      <c r="I169" s="6">
        <f>IF(OR(G169="",H169=""),"",EDATE(G169,H169))</f>
        <v/>
      </c>
      <c r="L169" s="6">
        <f>IF(OR(K169="",J169=""),"",K169+IF(J169="Daily",1,IF(J169="Weekly",7,0)))</f>
        <v/>
      </c>
      <c r="Q169" s="4">
        <f>IF(F169="","",F169-TODAY())</f>
        <v/>
      </c>
      <c r="R169" s="4">
        <f>IF(I169="","",I169-TODAY())</f>
        <v/>
      </c>
      <c r="S169" s="4">
        <f>IF(N169="","",N169-TODAY())</f>
        <v/>
      </c>
      <c r="T169" s="4">
        <f>IF(AND(Q169="",R169="",S169=""),"",MIN(IF(Q169="",99999,Q169),IF(R169="",99999,R169),IF(S169="",99999,S169)))</f>
        <v/>
      </c>
      <c r="U169" s="4">
        <f>IF(L169="","",IF(L169&lt;TODAY(),"Log Overdue","On Track"))</f>
        <v/>
      </c>
      <c r="V169" s="4">
        <f>IF(AND(B169="",C169=""),"",IF(OR(F169="",G169=""),"Missing Date",IF(O169="Complete","Complete",IF(AND(N169&lt;&gt;"",N169&lt;TODAY()),"Operator Cert Expired",IF(AND(T169&lt;&gt;"",T169&lt;0),"Overdue",IF(AND(T169&lt;&gt;"",T169&lt;=60),"Due Soon","OK"))))))</f>
        <v/>
      </c>
    </row>
    <row r="170">
      <c r="I170" s="6">
        <f>IF(OR(G170="",H170=""),"",EDATE(G170,H170))</f>
        <v/>
      </c>
      <c r="L170" s="6">
        <f>IF(OR(K170="",J170=""),"",K170+IF(J170="Daily",1,IF(J170="Weekly",7,0)))</f>
        <v/>
      </c>
      <c r="Q170" s="4">
        <f>IF(F170="","",F170-TODAY())</f>
        <v/>
      </c>
      <c r="R170" s="4">
        <f>IF(I170="","",I170-TODAY())</f>
        <v/>
      </c>
      <c r="S170" s="4">
        <f>IF(N170="","",N170-TODAY())</f>
        <v/>
      </c>
      <c r="T170" s="4">
        <f>IF(AND(Q170="",R170="",S170=""),"",MIN(IF(Q170="",99999,Q170),IF(R170="",99999,R170),IF(S170="",99999,S170)))</f>
        <v/>
      </c>
      <c r="U170" s="4">
        <f>IF(L170="","",IF(L170&lt;TODAY(),"Log Overdue","On Track"))</f>
        <v/>
      </c>
      <c r="V170" s="4">
        <f>IF(AND(B170="",C170=""),"",IF(OR(F170="",G170=""),"Missing Date",IF(O170="Complete","Complete",IF(AND(N170&lt;&gt;"",N170&lt;TODAY()),"Operator Cert Expired",IF(AND(T170&lt;&gt;"",T170&lt;0),"Overdue",IF(AND(T170&lt;&gt;"",T170&lt;=60),"Due Soon","OK"))))))</f>
        <v/>
      </c>
    </row>
    <row r="171">
      <c r="I171" s="6">
        <f>IF(OR(G171="",H171=""),"",EDATE(G171,H171))</f>
        <v/>
      </c>
      <c r="L171" s="6">
        <f>IF(OR(K171="",J171=""),"",K171+IF(J171="Daily",1,IF(J171="Weekly",7,0)))</f>
        <v/>
      </c>
      <c r="Q171" s="4">
        <f>IF(F171="","",F171-TODAY())</f>
        <v/>
      </c>
      <c r="R171" s="4">
        <f>IF(I171="","",I171-TODAY())</f>
        <v/>
      </c>
      <c r="S171" s="4">
        <f>IF(N171="","",N171-TODAY())</f>
        <v/>
      </c>
      <c r="T171" s="4">
        <f>IF(AND(Q171="",R171="",S171=""),"",MIN(IF(Q171="",99999,Q171),IF(R171="",99999,R171),IF(S171="",99999,S171)))</f>
        <v/>
      </c>
      <c r="U171" s="4">
        <f>IF(L171="","",IF(L171&lt;TODAY(),"Log Overdue","On Track"))</f>
        <v/>
      </c>
      <c r="V171" s="4">
        <f>IF(AND(B171="",C171=""),"",IF(OR(F171="",G171=""),"Missing Date",IF(O171="Complete","Complete",IF(AND(N171&lt;&gt;"",N171&lt;TODAY()),"Operator Cert Expired",IF(AND(T171&lt;&gt;"",T171&lt;0),"Overdue",IF(AND(T171&lt;&gt;"",T171&lt;=60),"Due Soon","OK"))))))</f>
        <v/>
      </c>
    </row>
    <row r="172">
      <c r="I172" s="6">
        <f>IF(OR(G172="",H172=""),"",EDATE(G172,H172))</f>
        <v/>
      </c>
      <c r="L172" s="6">
        <f>IF(OR(K172="",J172=""),"",K172+IF(J172="Daily",1,IF(J172="Weekly",7,0)))</f>
        <v/>
      </c>
      <c r="Q172" s="4">
        <f>IF(F172="","",F172-TODAY())</f>
        <v/>
      </c>
      <c r="R172" s="4">
        <f>IF(I172="","",I172-TODAY())</f>
        <v/>
      </c>
      <c r="S172" s="4">
        <f>IF(N172="","",N172-TODAY())</f>
        <v/>
      </c>
      <c r="T172" s="4">
        <f>IF(AND(Q172="",R172="",S172=""),"",MIN(IF(Q172="",99999,Q172),IF(R172="",99999,R172),IF(S172="",99999,S172)))</f>
        <v/>
      </c>
      <c r="U172" s="4">
        <f>IF(L172="","",IF(L172&lt;TODAY(),"Log Overdue","On Track"))</f>
        <v/>
      </c>
      <c r="V172" s="4">
        <f>IF(AND(B172="",C172=""),"",IF(OR(F172="",G172=""),"Missing Date",IF(O172="Complete","Complete",IF(AND(N172&lt;&gt;"",N172&lt;TODAY()),"Operator Cert Expired",IF(AND(T172&lt;&gt;"",T172&lt;0),"Overdue",IF(AND(T172&lt;&gt;"",T172&lt;=60),"Due Soon","OK"))))))</f>
        <v/>
      </c>
    </row>
    <row r="173">
      <c r="I173" s="6">
        <f>IF(OR(G173="",H173=""),"",EDATE(G173,H173))</f>
        <v/>
      </c>
      <c r="L173" s="6">
        <f>IF(OR(K173="",J173=""),"",K173+IF(J173="Daily",1,IF(J173="Weekly",7,0)))</f>
        <v/>
      </c>
      <c r="Q173" s="4">
        <f>IF(F173="","",F173-TODAY())</f>
        <v/>
      </c>
      <c r="R173" s="4">
        <f>IF(I173="","",I173-TODAY())</f>
        <v/>
      </c>
      <c r="S173" s="4">
        <f>IF(N173="","",N173-TODAY())</f>
        <v/>
      </c>
      <c r="T173" s="4">
        <f>IF(AND(Q173="",R173="",S173=""),"",MIN(IF(Q173="",99999,Q173),IF(R173="",99999,R173),IF(S173="",99999,S173)))</f>
        <v/>
      </c>
      <c r="U173" s="4">
        <f>IF(L173="","",IF(L173&lt;TODAY(),"Log Overdue","On Track"))</f>
        <v/>
      </c>
      <c r="V173" s="4">
        <f>IF(AND(B173="",C173=""),"",IF(OR(F173="",G173=""),"Missing Date",IF(O173="Complete","Complete",IF(AND(N173&lt;&gt;"",N173&lt;TODAY()),"Operator Cert Expired",IF(AND(T173&lt;&gt;"",T173&lt;0),"Overdue",IF(AND(T173&lt;&gt;"",T173&lt;=60),"Due Soon","OK"))))))</f>
        <v/>
      </c>
    </row>
    <row r="174">
      <c r="I174" s="6">
        <f>IF(OR(G174="",H174=""),"",EDATE(G174,H174))</f>
        <v/>
      </c>
      <c r="L174" s="6">
        <f>IF(OR(K174="",J174=""),"",K174+IF(J174="Daily",1,IF(J174="Weekly",7,0)))</f>
        <v/>
      </c>
      <c r="Q174" s="4">
        <f>IF(F174="","",F174-TODAY())</f>
        <v/>
      </c>
      <c r="R174" s="4">
        <f>IF(I174="","",I174-TODAY())</f>
        <v/>
      </c>
      <c r="S174" s="4">
        <f>IF(N174="","",N174-TODAY())</f>
        <v/>
      </c>
      <c r="T174" s="4">
        <f>IF(AND(Q174="",R174="",S174=""),"",MIN(IF(Q174="",99999,Q174),IF(R174="",99999,R174),IF(S174="",99999,S174)))</f>
        <v/>
      </c>
      <c r="U174" s="4">
        <f>IF(L174="","",IF(L174&lt;TODAY(),"Log Overdue","On Track"))</f>
        <v/>
      </c>
      <c r="V174" s="4">
        <f>IF(AND(B174="",C174=""),"",IF(OR(F174="",G174=""),"Missing Date",IF(O174="Complete","Complete",IF(AND(N174&lt;&gt;"",N174&lt;TODAY()),"Operator Cert Expired",IF(AND(T174&lt;&gt;"",T174&lt;0),"Overdue",IF(AND(T174&lt;&gt;"",T174&lt;=60),"Due Soon","OK"))))))</f>
        <v/>
      </c>
    </row>
    <row r="175">
      <c r="I175" s="6">
        <f>IF(OR(G175="",H175=""),"",EDATE(G175,H175))</f>
        <v/>
      </c>
      <c r="L175" s="6">
        <f>IF(OR(K175="",J175=""),"",K175+IF(J175="Daily",1,IF(J175="Weekly",7,0)))</f>
        <v/>
      </c>
      <c r="Q175" s="4">
        <f>IF(F175="","",F175-TODAY())</f>
        <v/>
      </c>
      <c r="R175" s="4">
        <f>IF(I175="","",I175-TODAY())</f>
        <v/>
      </c>
      <c r="S175" s="4">
        <f>IF(N175="","",N175-TODAY())</f>
        <v/>
      </c>
      <c r="T175" s="4">
        <f>IF(AND(Q175="",R175="",S175=""),"",MIN(IF(Q175="",99999,Q175),IF(R175="",99999,R175),IF(S175="",99999,S175)))</f>
        <v/>
      </c>
      <c r="U175" s="4">
        <f>IF(L175="","",IF(L175&lt;TODAY(),"Log Overdue","On Track"))</f>
        <v/>
      </c>
      <c r="V175" s="4">
        <f>IF(AND(B175="",C175=""),"",IF(OR(F175="",G175=""),"Missing Date",IF(O175="Complete","Complete",IF(AND(N175&lt;&gt;"",N175&lt;TODAY()),"Operator Cert Expired",IF(AND(T175&lt;&gt;"",T175&lt;0),"Overdue",IF(AND(T175&lt;&gt;"",T175&lt;=60),"Due Soon","OK"))))))</f>
        <v/>
      </c>
    </row>
    <row r="176">
      <c r="I176" s="6">
        <f>IF(OR(G176="",H176=""),"",EDATE(G176,H176))</f>
        <v/>
      </c>
      <c r="L176" s="6">
        <f>IF(OR(K176="",J176=""),"",K176+IF(J176="Daily",1,IF(J176="Weekly",7,0)))</f>
        <v/>
      </c>
      <c r="Q176" s="4">
        <f>IF(F176="","",F176-TODAY())</f>
        <v/>
      </c>
      <c r="R176" s="4">
        <f>IF(I176="","",I176-TODAY())</f>
        <v/>
      </c>
      <c r="S176" s="4">
        <f>IF(N176="","",N176-TODAY())</f>
        <v/>
      </c>
      <c r="T176" s="4">
        <f>IF(AND(Q176="",R176="",S176=""),"",MIN(IF(Q176="",99999,Q176),IF(R176="",99999,R176),IF(S176="",99999,S176)))</f>
        <v/>
      </c>
      <c r="U176" s="4">
        <f>IF(L176="","",IF(L176&lt;TODAY(),"Log Overdue","On Track"))</f>
        <v/>
      </c>
      <c r="V176" s="4">
        <f>IF(AND(B176="",C176=""),"",IF(OR(F176="",G176=""),"Missing Date",IF(O176="Complete","Complete",IF(AND(N176&lt;&gt;"",N176&lt;TODAY()),"Operator Cert Expired",IF(AND(T176&lt;&gt;"",T176&lt;0),"Overdue",IF(AND(T176&lt;&gt;"",T176&lt;=60),"Due Soon","OK"))))))</f>
        <v/>
      </c>
    </row>
    <row r="177">
      <c r="I177" s="6">
        <f>IF(OR(G177="",H177=""),"",EDATE(G177,H177))</f>
        <v/>
      </c>
      <c r="L177" s="6">
        <f>IF(OR(K177="",J177=""),"",K177+IF(J177="Daily",1,IF(J177="Weekly",7,0)))</f>
        <v/>
      </c>
      <c r="Q177" s="4">
        <f>IF(F177="","",F177-TODAY())</f>
        <v/>
      </c>
      <c r="R177" s="4">
        <f>IF(I177="","",I177-TODAY())</f>
        <v/>
      </c>
      <c r="S177" s="4">
        <f>IF(N177="","",N177-TODAY())</f>
        <v/>
      </c>
      <c r="T177" s="4">
        <f>IF(AND(Q177="",R177="",S177=""),"",MIN(IF(Q177="",99999,Q177),IF(R177="",99999,R177),IF(S177="",99999,S177)))</f>
        <v/>
      </c>
      <c r="U177" s="4">
        <f>IF(L177="","",IF(L177&lt;TODAY(),"Log Overdue","On Track"))</f>
        <v/>
      </c>
      <c r="V177" s="4">
        <f>IF(AND(B177="",C177=""),"",IF(OR(F177="",G177=""),"Missing Date",IF(O177="Complete","Complete",IF(AND(N177&lt;&gt;"",N177&lt;TODAY()),"Operator Cert Expired",IF(AND(T177&lt;&gt;"",T177&lt;0),"Overdue",IF(AND(T177&lt;&gt;"",T177&lt;=60),"Due Soon","OK"))))))</f>
        <v/>
      </c>
    </row>
    <row r="178">
      <c r="I178" s="6">
        <f>IF(OR(G178="",H178=""),"",EDATE(G178,H178))</f>
        <v/>
      </c>
      <c r="L178" s="6">
        <f>IF(OR(K178="",J178=""),"",K178+IF(J178="Daily",1,IF(J178="Weekly",7,0)))</f>
        <v/>
      </c>
      <c r="Q178" s="4">
        <f>IF(F178="","",F178-TODAY())</f>
        <v/>
      </c>
      <c r="R178" s="4">
        <f>IF(I178="","",I178-TODAY())</f>
        <v/>
      </c>
      <c r="S178" s="4">
        <f>IF(N178="","",N178-TODAY())</f>
        <v/>
      </c>
      <c r="T178" s="4">
        <f>IF(AND(Q178="",R178="",S178=""),"",MIN(IF(Q178="",99999,Q178),IF(R178="",99999,R178),IF(S178="",99999,S178)))</f>
        <v/>
      </c>
      <c r="U178" s="4">
        <f>IF(L178="","",IF(L178&lt;TODAY(),"Log Overdue","On Track"))</f>
        <v/>
      </c>
      <c r="V178" s="4">
        <f>IF(AND(B178="",C178=""),"",IF(OR(F178="",G178=""),"Missing Date",IF(O178="Complete","Complete",IF(AND(N178&lt;&gt;"",N178&lt;TODAY()),"Operator Cert Expired",IF(AND(T178&lt;&gt;"",T178&lt;0),"Overdue",IF(AND(T178&lt;&gt;"",T178&lt;=60),"Due Soon","OK"))))))</f>
        <v/>
      </c>
    </row>
    <row r="179">
      <c r="I179" s="6">
        <f>IF(OR(G179="",H179=""),"",EDATE(G179,H179))</f>
        <v/>
      </c>
      <c r="L179" s="6">
        <f>IF(OR(K179="",J179=""),"",K179+IF(J179="Daily",1,IF(J179="Weekly",7,0)))</f>
        <v/>
      </c>
      <c r="Q179" s="4">
        <f>IF(F179="","",F179-TODAY())</f>
        <v/>
      </c>
      <c r="R179" s="4">
        <f>IF(I179="","",I179-TODAY())</f>
        <v/>
      </c>
      <c r="S179" s="4">
        <f>IF(N179="","",N179-TODAY())</f>
        <v/>
      </c>
      <c r="T179" s="4">
        <f>IF(AND(Q179="",R179="",S179=""),"",MIN(IF(Q179="",99999,Q179),IF(R179="",99999,R179),IF(S179="",99999,S179)))</f>
        <v/>
      </c>
      <c r="U179" s="4">
        <f>IF(L179="","",IF(L179&lt;TODAY(),"Log Overdue","On Track"))</f>
        <v/>
      </c>
      <c r="V179" s="4">
        <f>IF(AND(B179="",C179=""),"",IF(OR(F179="",G179=""),"Missing Date",IF(O179="Complete","Complete",IF(AND(N179&lt;&gt;"",N179&lt;TODAY()),"Operator Cert Expired",IF(AND(T179&lt;&gt;"",T179&lt;0),"Overdue",IF(AND(T179&lt;&gt;"",T179&lt;=60),"Due Soon","OK"))))))</f>
        <v/>
      </c>
    </row>
    <row r="180">
      <c r="I180" s="6">
        <f>IF(OR(G180="",H180=""),"",EDATE(G180,H180))</f>
        <v/>
      </c>
      <c r="L180" s="6">
        <f>IF(OR(K180="",J180=""),"",K180+IF(J180="Daily",1,IF(J180="Weekly",7,0)))</f>
        <v/>
      </c>
      <c r="Q180" s="4">
        <f>IF(F180="","",F180-TODAY())</f>
        <v/>
      </c>
      <c r="R180" s="4">
        <f>IF(I180="","",I180-TODAY())</f>
        <v/>
      </c>
      <c r="S180" s="4">
        <f>IF(N180="","",N180-TODAY())</f>
        <v/>
      </c>
      <c r="T180" s="4">
        <f>IF(AND(Q180="",R180="",S180=""),"",MIN(IF(Q180="",99999,Q180),IF(R180="",99999,R180),IF(S180="",99999,S180)))</f>
        <v/>
      </c>
      <c r="U180" s="4">
        <f>IF(L180="","",IF(L180&lt;TODAY(),"Log Overdue","On Track"))</f>
        <v/>
      </c>
      <c r="V180" s="4">
        <f>IF(AND(B180="",C180=""),"",IF(OR(F180="",G180=""),"Missing Date",IF(O180="Complete","Complete",IF(AND(N180&lt;&gt;"",N180&lt;TODAY()),"Operator Cert Expired",IF(AND(T180&lt;&gt;"",T180&lt;0),"Overdue",IF(AND(T180&lt;&gt;"",T180&lt;=60),"Due Soon","OK"))))))</f>
        <v/>
      </c>
    </row>
    <row r="181">
      <c r="I181" s="6">
        <f>IF(OR(G181="",H181=""),"",EDATE(G181,H181))</f>
        <v/>
      </c>
      <c r="L181" s="6">
        <f>IF(OR(K181="",J181=""),"",K181+IF(J181="Daily",1,IF(J181="Weekly",7,0)))</f>
        <v/>
      </c>
      <c r="Q181" s="4">
        <f>IF(F181="","",F181-TODAY())</f>
        <v/>
      </c>
      <c r="R181" s="4">
        <f>IF(I181="","",I181-TODAY())</f>
        <v/>
      </c>
      <c r="S181" s="4">
        <f>IF(N181="","",N181-TODAY())</f>
        <v/>
      </c>
      <c r="T181" s="4">
        <f>IF(AND(Q181="",R181="",S181=""),"",MIN(IF(Q181="",99999,Q181),IF(R181="",99999,R181),IF(S181="",99999,S181)))</f>
        <v/>
      </c>
      <c r="U181" s="4">
        <f>IF(L181="","",IF(L181&lt;TODAY(),"Log Overdue","On Track"))</f>
        <v/>
      </c>
      <c r="V181" s="4">
        <f>IF(AND(B181="",C181=""),"",IF(OR(F181="",G181=""),"Missing Date",IF(O181="Complete","Complete",IF(AND(N181&lt;&gt;"",N181&lt;TODAY()),"Operator Cert Expired",IF(AND(T181&lt;&gt;"",T181&lt;0),"Overdue",IF(AND(T181&lt;&gt;"",T181&lt;=60),"Due Soon","OK"))))))</f>
        <v/>
      </c>
    </row>
    <row r="182">
      <c r="I182" s="6">
        <f>IF(OR(G182="",H182=""),"",EDATE(G182,H182))</f>
        <v/>
      </c>
      <c r="L182" s="6">
        <f>IF(OR(K182="",J182=""),"",K182+IF(J182="Daily",1,IF(J182="Weekly",7,0)))</f>
        <v/>
      </c>
      <c r="Q182" s="4">
        <f>IF(F182="","",F182-TODAY())</f>
        <v/>
      </c>
      <c r="R182" s="4">
        <f>IF(I182="","",I182-TODAY())</f>
        <v/>
      </c>
      <c r="S182" s="4">
        <f>IF(N182="","",N182-TODAY())</f>
        <v/>
      </c>
      <c r="T182" s="4">
        <f>IF(AND(Q182="",R182="",S182=""),"",MIN(IF(Q182="",99999,Q182),IF(R182="",99999,R182),IF(S182="",99999,S182)))</f>
        <v/>
      </c>
      <c r="U182" s="4">
        <f>IF(L182="","",IF(L182&lt;TODAY(),"Log Overdue","On Track"))</f>
        <v/>
      </c>
      <c r="V182" s="4">
        <f>IF(AND(B182="",C182=""),"",IF(OR(F182="",G182=""),"Missing Date",IF(O182="Complete","Complete",IF(AND(N182&lt;&gt;"",N182&lt;TODAY()),"Operator Cert Expired",IF(AND(T182&lt;&gt;"",T182&lt;0),"Overdue",IF(AND(T182&lt;&gt;"",T182&lt;=60),"Due Soon","OK"))))))</f>
        <v/>
      </c>
    </row>
    <row r="183">
      <c r="I183" s="6">
        <f>IF(OR(G183="",H183=""),"",EDATE(G183,H183))</f>
        <v/>
      </c>
      <c r="L183" s="6">
        <f>IF(OR(K183="",J183=""),"",K183+IF(J183="Daily",1,IF(J183="Weekly",7,0)))</f>
        <v/>
      </c>
      <c r="Q183" s="4">
        <f>IF(F183="","",F183-TODAY())</f>
        <v/>
      </c>
      <c r="R183" s="4">
        <f>IF(I183="","",I183-TODAY())</f>
        <v/>
      </c>
      <c r="S183" s="4">
        <f>IF(N183="","",N183-TODAY())</f>
        <v/>
      </c>
      <c r="T183" s="4">
        <f>IF(AND(Q183="",R183="",S183=""),"",MIN(IF(Q183="",99999,Q183),IF(R183="",99999,R183),IF(S183="",99999,S183)))</f>
        <v/>
      </c>
      <c r="U183" s="4">
        <f>IF(L183="","",IF(L183&lt;TODAY(),"Log Overdue","On Track"))</f>
        <v/>
      </c>
      <c r="V183" s="4">
        <f>IF(AND(B183="",C183=""),"",IF(OR(F183="",G183=""),"Missing Date",IF(O183="Complete","Complete",IF(AND(N183&lt;&gt;"",N183&lt;TODAY()),"Operator Cert Expired",IF(AND(T183&lt;&gt;"",T183&lt;0),"Overdue",IF(AND(T183&lt;&gt;"",T183&lt;=60),"Due Soon","OK"))))))</f>
        <v/>
      </c>
    </row>
    <row r="184">
      <c r="I184" s="6">
        <f>IF(OR(G184="",H184=""),"",EDATE(G184,H184))</f>
        <v/>
      </c>
      <c r="L184" s="6">
        <f>IF(OR(K184="",J184=""),"",K184+IF(J184="Daily",1,IF(J184="Weekly",7,0)))</f>
        <v/>
      </c>
      <c r="Q184" s="4">
        <f>IF(F184="","",F184-TODAY())</f>
        <v/>
      </c>
      <c r="R184" s="4">
        <f>IF(I184="","",I184-TODAY())</f>
        <v/>
      </c>
      <c r="S184" s="4">
        <f>IF(N184="","",N184-TODAY())</f>
        <v/>
      </c>
      <c r="T184" s="4">
        <f>IF(AND(Q184="",R184="",S184=""),"",MIN(IF(Q184="",99999,Q184),IF(R184="",99999,R184),IF(S184="",99999,S184)))</f>
        <v/>
      </c>
      <c r="U184" s="4">
        <f>IF(L184="","",IF(L184&lt;TODAY(),"Log Overdue","On Track"))</f>
        <v/>
      </c>
      <c r="V184" s="4">
        <f>IF(AND(B184="",C184=""),"",IF(OR(F184="",G184=""),"Missing Date",IF(O184="Complete","Complete",IF(AND(N184&lt;&gt;"",N184&lt;TODAY()),"Operator Cert Expired",IF(AND(T184&lt;&gt;"",T184&lt;0),"Overdue",IF(AND(T184&lt;&gt;"",T184&lt;=60),"Due Soon","OK"))))))</f>
        <v/>
      </c>
    </row>
    <row r="185">
      <c r="I185" s="6">
        <f>IF(OR(G185="",H185=""),"",EDATE(G185,H185))</f>
        <v/>
      </c>
      <c r="L185" s="6">
        <f>IF(OR(K185="",J185=""),"",K185+IF(J185="Daily",1,IF(J185="Weekly",7,0)))</f>
        <v/>
      </c>
      <c r="Q185" s="4">
        <f>IF(F185="","",F185-TODAY())</f>
        <v/>
      </c>
      <c r="R185" s="4">
        <f>IF(I185="","",I185-TODAY())</f>
        <v/>
      </c>
      <c r="S185" s="4">
        <f>IF(N185="","",N185-TODAY())</f>
        <v/>
      </c>
      <c r="T185" s="4">
        <f>IF(AND(Q185="",R185="",S185=""),"",MIN(IF(Q185="",99999,Q185),IF(R185="",99999,R185),IF(S185="",99999,S185)))</f>
        <v/>
      </c>
      <c r="U185" s="4">
        <f>IF(L185="","",IF(L185&lt;TODAY(),"Log Overdue","On Track"))</f>
        <v/>
      </c>
      <c r="V185" s="4">
        <f>IF(AND(B185="",C185=""),"",IF(OR(F185="",G185=""),"Missing Date",IF(O185="Complete","Complete",IF(AND(N185&lt;&gt;"",N185&lt;TODAY()),"Operator Cert Expired",IF(AND(T185&lt;&gt;"",T185&lt;0),"Overdue",IF(AND(T185&lt;&gt;"",T185&lt;=60),"Due Soon","OK"))))))</f>
        <v/>
      </c>
    </row>
    <row r="186">
      <c r="I186" s="6">
        <f>IF(OR(G186="",H186=""),"",EDATE(G186,H186))</f>
        <v/>
      </c>
      <c r="L186" s="6">
        <f>IF(OR(K186="",J186=""),"",K186+IF(J186="Daily",1,IF(J186="Weekly",7,0)))</f>
        <v/>
      </c>
      <c r="Q186" s="4">
        <f>IF(F186="","",F186-TODAY())</f>
        <v/>
      </c>
      <c r="R186" s="4">
        <f>IF(I186="","",I186-TODAY())</f>
        <v/>
      </c>
      <c r="S186" s="4">
        <f>IF(N186="","",N186-TODAY())</f>
        <v/>
      </c>
      <c r="T186" s="4">
        <f>IF(AND(Q186="",R186="",S186=""),"",MIN(IF(Q186="",99999,Q186),IF(R186="",99999,R186),IF(S186="",99999,S186)))</f>
        <v/>
      </c>
      <c r="U186" s="4">
        <f>IF(L186="","",IF(L186&lt;TODAY(),"Log Overdue","On Track"))</f>
        <v/>
      </c>
      <c r="V186" s="4">
        <f>IF(AND(B186="",C186=""),"",IF(OR(F186="",G186=""),"Missing Date",IF(O186="Complete","Complete",IF(AND(N186&lt;&gt;"",N186&lt;TODAY()),"Operator Cert Expired",IF(AND(T186&lt;&gt;"",T186&lt;0),"Overdue",IF(AND(T186&lt;&gt;"",T186&lt;=60),"Due Soon","OK"))))))</f>
        <v/>
      </c>
    </row>
    <row r="187">
      <c r="I187" s="6">
        <f>IF(OR(G187="",H187=""),"",EDATE(G187,H187))</f>
        <v/>
      </c>
      <c r="L187" s="6">
        <f>IF(OR(K187="",J187=""),"",K187+IF(J187="Daily",1,IF(J187="Weekly",7,0)))</f>
        <v/>
      </c>
      <c r="Q187" s="4">
        <f>IF(F187="","",F187-TODAY())</f>
        <v/>
      </c>
      <c r="R187" s="4">
        <f>IF(I187="","",I187-TODAY())</f>
        <v/>
      </c>
      <c r="S187" s="4">
        <f>IF(N187="","",N187-TODAY())</f>
        <v/>
      </c>
      <c r="T187" s="4">
        <f>IF(AND(Q187="",R187="",S187=""),"",MIN(IF(Q187="",99999,Q187),IF(R187="",99999,R187),IF(S187="",99999,S187)))</f>
        <v/>
      </c>
      <c r="U187" s="4">
        <f>IF(L187="","",IF(L187&lt;TODAY(),"Log Overdue","On Track"))</f>
        <v/>
      </c>
      <c r="V187" s="4">
        <f>IF(AND(B187="",C187=""),"",IF(OR(F187="",G187=""),"Missing Date",IF(O187="Complete","Complete",IF(AND(N187&lt;&gt;"",N187&lt;TODAY()),"Operator Cert Expired",IF(AND(T187&lt;&gt;"",T187&lt;0),"Overdue",IF(AND(T187&lt;&gt;"",T187&lt;=60),"Due Soon","OK"))))))</f>
        <v/>
      </c>
    </row>
    <row r="188">
      <c r="I188" s="6">
        <f>IF(OR(G188="",H188=""),"",EDATE(G188,H188))</f>
        <v/>
      </c>
      <c r="L188" s="6">
        <f>IF(OR(K188="",J188=""),"",K188+IF(J188="Daily",1,IF(J188="Weekly",7,0)))</f>
        <v/>
      </c>
      <c r="Q188" s="4">
        <f>IF(F188="","",F188-TODAY())</f>
        <v/>
      </c>
      <c r="R188" s="4">
        <f>IF(I188="","",I188-TODAY())</f>
        <v/>
      </c>
      <c r="S188" s="4">
        <f>IF(N188="","",N188-TODAY())</f>
        <v/>
      </c>
      <c r="T188" s="4">
        <f>IF(AND(Q188="",R188="",S188=""),"",MIN(IF(Q188="",99999,Q188),IF(R188="",99999,R188),IF(S188="",99999,S188)))</f>
        <v/>
      </c>
      <c r="U188" s="4">
        <f>IF(L188="","",IF(L188&lt;TODAY(),"Log Overdue","On Track"))</f>
        <v/>
      </c>
      <c r="V188" s="4">
        <f>IF(AND(B188="",C188=""),"",IF(OR(F188="",G188=""),"Missing Date",IF(O188="Complete","Complete",IF(AND(N188&lt;&gt;"",N188&lt;TODAY()),"Operator Cert Expired",IF(AND(T188&lt;&gt;"",T188&lt;0),"Overdue",IF(AND(T188&lt;&gt;"",T188&lt;=60),"Due Soon","OK"))))))</f>
        <v/>
      </c>
    </row>
    <row r="189">
      <c r="I189" s="6">
        <f>IF(OR(G189="",H189=""),"",EDATE(G189,H189))</f>
        <v/>
      </c>
      <c r="L189" s="6">
        <f>IF(OR(K189="",J189=""),"",K189+IF(J189="Daily",1,IF(J189="Weekly",7,0)))</f>
        <v/>
      </c>
      <c r="Q189" s="4">
        <f>IF(F189="","",F189-TODAY())</f>
        <v/>
      </c>
      <c r="R189" s="4">
        <f>IF(I189="","",I189-TODAY())</f>
        <v/>
      </c>
      <c r="S189" s="4">
        <f>IF(N189="","",N189-TODAY())</f>
        <v/>
      </c>
      <c r="T189" s="4">
        <f>IF(AND(Q189="",R189="",S189=""),"",MIN(IF(Q189="",99999,Q189),IF(R189="",99999,R189),IF(S189="",99999,S189)))</f>
        <v/>
      </c>
      <c r="U189" s="4">
        <f>IF(L189="","",IF(L189&lt;TODAY(),"Log Overdue","On Track"))</f>
        <v/>
      </c>
      <c r="V189" s="4">
        <f>IF(AND(B189="",C189=""),"",IF(OR(F189="",G189=""),"Missing Date",IF(O189="Complete","Complete",IF(AND(N189&lt;&gt;"",N189&lt;TODAY()),"Operator Cert Expired",IF(AND(T189&lt;&gt;"",T189&lt;0),"Overdue",IF(AND(T189&lt;&gt;"",T189&lt;=60),"Due Soon","OK"))))))</f>
        <v/>
      </c>
    </row>
    <row r="190">
      <c r="I190" s="6">
        <f>IF(OR(G190="",H190=""),"",EDATE(G190,H190))</f>
        <v/>
      </c>
      <c r="L190" s="6">
        <f>IF(OR(K190="",J190=""),"",K190+IF(J190="Daily",1,IF(J190="Weekly",7,0)))</f>
        <v/>
      </c>
      <c r="Q190" s="4">
        <f>IF(F190="","",F190-TODAY())</f>
        <v/>
      </c>
      <c r="R190" s="4">
        <f>IF(I190="","",I190-TODAY())</f>
        <v/>
      </c>
      <c r="S190" s="4">
        <f>IF(N190="","",N190-TODAY())</f>
        <v/>
      </c>
      <c r="T190" s="4">
        <f>IF(AND(Q190="",R190="",S190=""),"",MIN(IF(Q190="",99999,Q190),IF(R190="",99999,R190),IF(S190="",99999,S190)))</f>
        <v/>
      </c>
      <c r="U190" s="4">
        <f>IF(L190="","",IF(L190&lt;TODAY(),"Log Overdue","On Track"))</f>
        <v/>
      </c>
      <c r="V190" s="4">
        <f>IF(AND(B190="",C190=""),"",IF(OR(F190="",G190=""),"Missing Date",IF(O190="Complete","Complete",IF(AND(N190&lt;&gt;"",N190&lt;TODAY()),"Operator Cert Expired",IF(AND(T190&lt;&gt;"",T190&lt;0),"Overdue",IF(AND(T190&lt;&gt;"",T190&lt;=60),"Due Soon","OK"))))))</f>
        <v/>
      </c>
    </row>
    <row r="191">
      <c r="I191" s="6">
        <f>IF(OR(G191="",H191=""),"",EDATE(G191,H191))</f>
        <v/>
      </c>
      <c r="L191" s="6">
        <f>IF(OR(K191="",J191=""),"",K191+IF(J191="Daily",1,IF(J191="Weekly",7,0)))</f>
        <v/>
      </c>
      <c r="Q191" s="4">
        <f>IF(F191="","",F191-TODAY())</f>
        <v/>
      </c>
      <c r="R191" s="4">
        <f>IF(I191="","",I191-TODAY())</f>
        <v/>
      </c>
      <c r="S191" s="4">
        <f>IF(N191="","",N191-TODAY())</f>
        <v/>
      </c>
      <c r="T191" s="4">
        <f>IF(AND(Q191="",R191="",S191=""),"",MIN(IF(Q191="",99999,Q191),IF(R191="",99999,R191),IF(S191="",99999,S191)))</f>
        <v/>
      </c>
      <c r="U191" s="4">
        <f>IF(L191="","",IF(L191&lt;TODAY(),"Log Overdue","On Track"))</f>
        <v/>
      </c>
      <c r="V191" s="4">
        <f>IF(AND(B191="",C191=""),"",IF(OR(F191="",G191=""),"Missing Date",IF(O191="Complete","Complete",IF(AND(N191&lt;&gt;"",N191&lt;TODAY()),"Operator Cert Expired",IF(AND(T191&lt;&gt;"",T191&lt;0),"Overdue",IF(AND(T191&lt;&gt;"",T191&lt;=60),"Due Soon","OK"))))))</f>
        <v/>
      </c>
    </row>
    <row r="192">
      <c r="I192" s="6">
        <f>IF(OR(G192="",H192=""),"",EDATE(G192,H192))</f>
        <v/>
      </c>
      <c r="L192" s="6">
        <f>IF(OR(K192="",J192=""),"",K192+IF(J192="Daily",1,IF(J192="Weekly",7,0)))</f>
        <v/>
      </c>
      <c r="Q192" s="4">
        <f>IF(F192="","",F192-TODAY())</f>
        <v/>
      </c>
      <c r="R192" s="4">
        <f>IF(I192="","",I192-TODAY())</f>
        <v/>
      </c>
      <c r="S192" s="4">
        <f>IF(N192="","",N192-TODAY())</f>
        <v/>
      </c>
      <c r="T192" s="4">
        <f>IF(AND(Q192="",R192="",S192=""),"",MIN(IF(Q192="",99999,Q192),IF(R192="",99999,R192),IF(S192="",99999,S192)))</f>
        <v/>
      </c>
      <c r="U192" s="4">
        <f>IF(L192="","",IF(L192&lt;TODAY(),"Log Overdue","On Track"))</f>
        <v/>
      </c>
      <c r="V192" s="4">
        <f>IF(AND(B192="",C192=""),"",IF(OR(F192="",G192=""),"Missing Date",IF(O192="Complete","Complete",IF(AND(N192&lt;&gt;"",N192&lt;TODAY()),"Operator Cert Expired",IF(AND(T192&lt;&gt;"",T192&lt;0),"Overdue",IF(AND(T192&lt;&gt;"",T192&lt;=60),"Due Soon","OK"))))))</f>
        <v/>
      </c>
    </row>
    <row r="193">
      <c r="I193" s="6">
        <f>IF(OR(G193="",H193=""),"",EDATE(G193,H193))</f>
        <v/>
      </c>
      <c r="L193" s="6">
        <f>IF(OR(K193="",J193=""),"",K193+IF(J193="Daily",1,IF(J193="Weekly",7,0)))</f>
        <v/>
      </c>
      <c r="Q193" s="4">
        <f>IF(F193="","",F193-TODAY())</f>
        <v/>
      </c>
      <c r="R193" s="4">
        <f>IF(I193="","",I193-TODAY())</f>
        <v/>
      </c>
      <c r="S193" s="4">
        <f>IF(N193="","",N193-TODAY())</f>
        <v/>
      </c>
      <c r="T193" s="4">
        <f>IF(AND(Q193="",R193="",S193=""),"",MIN(IF(Q193="",99999,Q193),IF(R193="",99999,R193),IF(S193="",99999,S193)))</f>
        <v/>
      </c>
      <c r="U193" s="4">
        <f>IF(L193="","",IF(L193&lt;TODAY(),"Log Overdue","On Track"))</f>
        <v/>
      </c>
      <c r="V193" s="4">
        <f>IF(AND(B193="",C193=""),"",IF(OR(F193="",G193=""),"Missing Date",IF(O193="Complete","Complete",IF(AND(N193&lt;&gt;"",N193&lt;TODAY()),"Operator Cert Expired",IF(AND(T193&lt;&gt;"",T193&lt;0),"Overdue",IF(AND(T193&lt;&gt;"",T193&lt;=60),"Due Soon","OK"))))))</f>
        <v/>
      </c>
    </row>
    <row r="194">
      <c r="I194" s="6">
        <f>IF(OR(G194="",H194=""),"",EDATE(G194,H194))</f>
        <v/>
      </c>
      <c r="L194" s="6">
        <f>IF(OR(K194="",J194=""),"",K194+IF(J194="Daily",1,IF(J194="Weekly",7,0)))</f>
        <v/>
      </c>
      <c r="Q194" s="4">
        <f>IF(F194="","",F194-TODAY())</f>
        <v/>
      </c>
      <c r="R194" s="4">
        <f>IF(I194="","",I194-TODAY())</f>
        <v/>
      </c>
      <c r="S194" s="4">
        <f>IF(N194="","",N194-TODAY())</f>
        <v/>
      </c>
      <c r="T194" s="4">
        <f>IF(AND(Q194="",R194="",S194=""),"",MIN(IF(Q194="",99999,Q194),IF(R194="",99999,R194),IF(S194="",99999,S194)))</f>
        <v/>
      </c>
      <c r="U194" s="4">
        <f>IF(L194="","",IF(L194&lt;TODAY(),"Log Overdue","On Track"))</f>
        <v/>
      </c>
      <c r="V194" s="4">
        <f>IF(AND(B194="",C194=""),"",IF(OR(F194="",G194=""),"Missing Date",IF(O194="Complete","Complete",IF(AND(N194&lt;&gt;"",N194&lt;TODAY()),"Operator Cert Expired",IF(AND(T194&lt;&gt;"",T194&lt;0),"Overdue",IF(AND(T194&lt;&gt;"",T194&lt;=60),"Due Soon","OK"))))))</f>
        <v/>
      </c>
    </row>
    <row r="195">
      <c r="I195" s="6">
        <f>IF(OR(G195="",H195=""),"",EDATE(G195,H195))</f>
        <v/>
      </c>
      <c r="L195" s="6">
        <f>IF(OR(K195="",J195=""),"",K195+IF(J195="Daily",1,IF(J195="Weekly",7,0)))</f>
        <v/>
      </c>
      <c r="Q195" s="4">
        <f>IF(F195="","",F195-TODAY())</f>
        <v/>
      </c>
      <c r="R195" s="4">
        <f>IF(I195="","",I195-TODAY())</f>
        <v/>
      </c>
      <c r="S195" s="4">
        <f>IF(N195="","",N195-TODAY())</f>
        <v/>
      </c>
      <c r="T195" s="4">
        <f>IF(AND(Q195="",R195="",S195=""),"",MIN(IF(Q195="",99999,Q195),IF(R195="",99999,R195),IF(S195="",99999,S195)))</f>
        <v/>
      </c>
      <c r="U195" s="4">
        <f>IF(L195="","",IF(L195&lt;TODAY(),"Log Overdue","On Track"))</f>
        <v/>
      </c>
      <c r="V195" s="4">
        <f>IF(AND(B195="",C195=""),"",IF(OR(F195="",G195=""),"Missing Date",IF(O195="Complete","Complete",IF(AND(N195&lt;&gt;"",N195&lt;TODAY()),"Operator Cert Expired",IF(AND(T195&lt;&gt;"",T195&lt;0),"Overdue",IF(AND(T195&lt;&gt;"",T195&lt;=60),"Due Soon","OK"))))))</f>
        <v/>
      </c>
    </row>
    <row r="196">
      <c r="I196" s="6">
        <f>IF(OR(G196="",H196=""),"",EDATE(G196,H196))</f>
        <v/>
      </c>
      <c r="L196" s="6">
        <f>IF(OR(K196="",J196=""),"",K196+IF(J196="Daily",1,IF(J196="Weekly",7,0)))</f>
        <v/>
      </c>
      <c r="Q196" s="4">
        <f>IF(F196="","",F196-TODAY())</f>
        <v/>
      </c>
      <c r="R196" s="4">
        <f>IF(I196="","",I196-TODAY())</f>
        <v/>
      </c>
      <c r="S196" s="4">
        <f>IF(N196="","",N196-TODAY())</f>
        <v/>
      </c>
      <c r="T196" s="4">
        <f>IF(AND(Q196="",R196="",S196=""),"",MIN(IF(Q196="",99999,Q196),IF(R196="",99999,R196),IF(S196="",99999,S196)))</f>
        <v/>
      </c>
      <c r="U196" s="4">
        <f>IF(L196="","",IF(L196&lt;TODAY(),"Log Overdue","On Track"))</f>
        <v/>
      </c>
      <c r="V196" s="4">
        <f>IF(AND(B196="",C196=""),"",IF(OR(F196="",G196=""),"Missing Date",IF(O196="Complete","Complete",IF(AND(N196&lt;&gt;"",N196&lt;TODAY()),"Operator Cert Expired",IF(AND(T196&lt;&gt;"",T196&lt;0),"Overdue",IF(AND(T196&lt;&gt;"",T196&lt;=60),"Due Soon","OK"))))))</f>
        <v/>
      </c>
    </row>
    <row r="197">
      <c r="I197" s="6">
        <f>IF(OR(G197="",H197=""),"",EDATE(G197,H197))</f>
        <v/>
      </c>
      <c r="L197" s="6">
        <f>IF(OR(K197="",J197=""),"",K197+IF(J197="Daily",1,IF(J197="Weekly",7,0)))</f>
        <v/>
      </c>
      <c r="Q197" s="4">
        <f>IF(F197="","",F197-TODAY())</f>
        <v/>
      </c>
      <c r="R197" s="4">
        <f>IF(I197="","",I197-TODAY())</f>
        <v/>
      </c>
      <c r="S197" s="4">
        <f>IF(N197="","",N197-TODAY())</f>
        <v/>
      </c>
      <c r="T197" s="4">
        <f>IF(AND(Q197="",R197="",S197=""),"",MIN(IF(Q197="",99999,Q197),IF(R197="",99999,R197),IF(S197="",99999,S197)))</f>
        <v/>
      </c>
      <c r="U197" s="4">
        <f>IF(L197="","",IF(L197&lt;TODAY(),"Log Overdue","On Track"))</f>
        <v/>
      </c>
      <c r="V197" s="4">
        <f>IF(AND(B197="",C197=""),"",IF(OR(F197="",G197=""),"Missing Date",IF(O197="Complete","Complete",IF(AND(N197&lt;&gt;"",N197&lt;TODAY()),"Operator Cert Expired",IF(AND(T197&lt;&gt;"",T197&lt;0),"Overdue",IF(AND(T197&lt;&gt;"",T197&lt;=60),"Due Soon","OK"))))))</f>
        <v/>
      </c>
    </row>
    <row r="198">
      <c r="I198" s="6">
        <f>IF(OR(G198="",H198=""),"",EDATE(G198,H198))</f>
        <v/>
      </c>
      <c r="L198" s="6">
        <f>IF(OR(K198="",J198=""),"",K198+IF(J198="Daily",1,IF(J198="Weekly",7,0)))</f>
        <v/>
      </c>
      <c r="Q198" s="4">
        <f>IF(F198="","",F198-TODAY())</f>
        <v/>
      </c>
      <c r="R198" s="4">
        <f>IF(I198="","",I198-TODAY())</f>
        <v/>
      </c>
      <c r="S198" s="4">
        <f>IF(N198="","",N198-TODAY())</f>
        <v/>
      </c>
      <c r="T198" s="4">
        <f>IF(AND(Q198="",R198="",S198=""),"",MIN(IF(Q198="",99999,Q198),IF(R198="",99999,R198),IF(S198="",99999,S198)))</f>
        <v/>
      </c>
      <c r="U198" s="4">
        <f>IF(L198="","",IF(L198&lt;TODAY(),"Log Overdue","On Track"))</f>
        <v/>
      </c>
      <c r="V198" s="4">
        <f>IF(AND(B198="",C198=""),"",IF(OR(F198="",G198=""),"Missing Date",IF(O198="Complete","Complete",IF(AND(N198&lt;&gt;"",N198&lt;TODAY()),"Operator Cert Expired",IF(AND(T198&lt;&gt;"",T198&lt;0),"Overdue",IF(AND(T198&lt;&gt;"",T198&lt;=60),"Due Soon","OK"))))))</f>
        <v/>
      </c>
    </row>
    <row r="199">
      <c r="I199" s="6">
        <f>IF(OR(G199="",H199=""),"",EDATE(G199,H199))</f>
        <v/>
      </c>
      <c r="L199" s="6">
        <f>IF(OR(K199="",J199=""),"",K199+IF(J199="Daily",1,IF(J199="Weekly",7,0)))</f>
        <v/>
      </c>
      <c r="Q199" s="4">
        <f>IF(F199="","",F199-TODAY())</f>
        <v/>
      </c>
      <c r="R199" s="4">
        <f>IF(I199="","",I199-TODAY())</f>
        <v/>
      </c>
      <c r="S199" s="4">
        <f>IF(N199="","",N199-TODAY())</f>
        <v/>
      </c>
      <c r="T199" s="4">
        <f>IF(AND(Q199="",R199="",S199=""),"",MIN(IF(Q199="",99999,Q199),IF(R199="",99999,R199),IF(S199="",99999,S199)))</f>
        <v/>
      </c>
      <c r="U199" s="4">
        <f>IF(L199="","",IF(L199&lt;TODAY(),"Log Overdue","On Track"))</f>
        <v/>
      </c>
      <c r="V199" s="4">
        <f>IF(AND(B199="",C199=""),"",IF(OR(F199="",G199=""),"Missing Date",IF(O199="Complete","Complete",IF(AND(N199&lt;&gt;"",N199&lt;TODAY()),"Operator Cert Expired",IF(AND(T199&lt;&gt;"",T199&lt;0),"Overdue",IF(AND(T199&lt;&gt;"",T199&lt;=60),"Due Soon","OK"))))))</f>
        <v/>
      </c>
    </row>
    <row r="200">
      <c r="I200" s="6">
        <f>IF(OR(G200="",H200=""),"",EDATE(G200,H200))</f>
        <v/>
      </c>
      <c r="L200" s="6">
        <f>IF(OR(K200="",J200=""),"",K200+IF(J200="Daily",1,IF(J200="Weekly",7,0)))</f>
        <v/>
      </c>
      <c r="Q200" s="4">
        <f>IF(F200="","",F200-TODAY())</f>
        <v/>
      </c>
      <c r="R200" s="4">
        <f>IF(I200="","",I200-TODAY())</f>
        <v/>
      </c>
      <c r="S200" s="4">
        <f>IF(N200="","",N200-TODAY())</f>
        <v/>
      </c>
      <c r="T200" s="4">
        <f>IF(AND(Q200="",R200="",S200=""),"",MIN(IF(Q200="",99999,Q200),IF(R200="",99999,R200),IF(S200="",99999,S200)))</f>
        <v/>
      </c>
      <c r="U200" s="4">
        <f>IF(L200="","",IF(L200&lt;TODAY(),"Log Overdue","On Track"))</f>
        <v/>
      </c>
      <c r="V200" s="4">
        <f>IF(AND(B200="",C200=""),"",IF(OR(F200="",G200=""),"Missing Date",IF(O200="Complete","Complete",IF(AND(N200&lt;&gt;"",N200&lt;TODAY()),"Operator Cert Expired",IF(AND(T200&lt;&gt;"",T200&lt;0),"Overdue",IF(AND(T200&lt;&gt;"",T200&lt;=60),"Due Soon","OK"))))))</f>
        <v/>
      </c>
    </row>
    <row r="201">
      <c r="I201" s="6">
        <f>IF(OR(G201="",H201=""),"",EDATE(G201,H201))</f>
        <v/>
      </c>
      <c r="L201" s="6">
        <f>IF(OR(K201="",J201=""),"",K201+IF(J201="Daily",1,IF(J201="Weekly",7,0)))</f>
        <v/>
      </c>
      <c r="Q201" s="4">
        <f>IF(F201="","",F201-TODAY())</f>
        <v/>
      </c>
      <c r="R201" s="4">
        <f>IF(I201="","",I201-TODAY())</f>
        <v/>
      </c>
      <c r="S201" s="4">
        <f>IF(N201="","",N201-TODAY())</f>
        <v/>
      </c>
      <c r="T201" s="4">
        <f>IF(AND(Q201="",R201="",S201=""),"",MIN(IF(Q201="",99999,Q201),IF(R201="",99999,R201),IF(S201="",99999,S201)))</f>
        <v/>
      </c>
      <c r="U201" s="4">
        <f>IF(L201="","",IF(L201&lt;TODAY(),"Log Overdue","On Track"))</f>
        <v/>
      </c>
      <c r="V201" s="4">
        <f>IF(AND(B201="",C201=""),"",IF(OR(F201="",G201=""),"Missing Date",IF(O201="Complete","Complete",IF(AND(N201&lt;&gt;"",N201&lt;TODAY()),"Operator Cert Expired",IF(AND(T201&lt;&gt;"",T201&lt;0),"Overdue",IF(AND(T201&lt;&gt;"",T201&lt;=60),"Due Soon","OK"))))))</f>
        <v/>
      </c>
    </row>
    <row r="202">
      <c r="I202" s="6">
        <f>IF(OR(G202="",H202=""),"",EDATE(G202,H202))</f>
        <v/>
      </c>
      <c r="L202" s="6">
        <f>IF(OR(K202="",J202=""),"",K202+IF(J202="Daily",1,IF(J202="Weekly",7,0)))</f>
        <v/>
      </c>
      <c r="Q202" s="4">
        <f>IF(F202="","",F202-TODAY())</f>
        <v/>
      </c>
      <c r="R202" s="4">
        <f>IF(I202="","",I202-TODAY())</f>
        <v/>
      </c>
      <c r="S202" s="4">
        <f>IF(N202="","",N202-TODAY())</f>
        <v/>
      </c>
      <c r="T202" s="4">
        <f>IF(AND(Q202="",R202="",S202=""),"",MIN(IF(Q202="",99999,Q202),IF(R202="",99999,R202),IF(S202="",99999,S202)))</f>
        <v/>
      </c>
      <c r="U202" s="4">
        <f>IF(L202="","",IF(L202&lt;TODAY(),"Log Overdue","On Track"))</f>
        <v/>
      </c>
      <c r="V202" s="4">
        <f>IF(AND(B202="",C202=""),"",IF(OR(F202="",G202=""),"Missing Date",IF(O202="Complete","Complete",IF(AND(N202&lt;&gt;"",N202&lt;TODAY()),"Operator Cert Expired",IF(AND(T202&lt;&gt;"",T202&lt;0),"Overdue",IF(AND(T202&lt;&gt;"",T202&lt;=60),"Due Soon","OK"))))))</f>
        <v/>
      </c>
    </row>
    <row r="203">
      <c r="I203" s="6">
        <f>IF(OR(G203="",H203=""),"",EDATE(G203,H203))</f>
        <v/>
      </c>
      <c r="L203" s="6">
        <f>IF(OR(K203="",J203=""),"",K203+IF(J203="Daily",1,IF(J203="Weekly",7,0)))</f>
        <v/>
      </c>
      <c r="Q203" s="4">
        <f>IF(F203="","",F203-TODAY())</f>
        <v/>
      </c>
      <c r="R203" s="4">
        <f>IF(I203="","",I203-TODAY())</f>
        <v/>
      </c>
      <c r="S203" s="4">
        <f>IF(N203="","",N203-TODAY())</f>
        <v/>
      </c>
      <c r="T203" s="4">
        <f>IF(AND(Q203="",R203="",S203=""),"",MIN(IF(Q203="",99999,Q203),IF(R203="",99999,R203),IF(S203="",99999,S203)))</f>
        <v/>
      </c>
      <c r="U203" s="4">
        <f>IF(L203="","",IF(L203&lt;TODAY(),"Log Overdue","On Track"))</f>
        <v/>
      </c>
      <c r="V203" s="4">
        <f>IF(AND(B203="",C203=""),"",IF(OR(F203="",G203=""),"Missing Date",IF(O203="Complete","Complete",IF(AND(N203&lt;&gt;"",N203&lt;TODAY()),"Operator Cert Expired",IF(AND(T203&lt;&gt;"",T203&lt;0),"Overdue",IF(AND(T203&lt;&gt;"",T203&lt;=60),"Due Soon","OK"))))))</f>
        <v/>
      </c>
    </row>
    <row r="204">
      <c r="I204" s="6">
        <f>IF(OR(G204="",H204=""),"",EDATE(G204,H204))</f>
        <v/>
      </c>
      <c r="L204" s="6">
        <f>IF(OR(K204="",J204=""),"",K204+IF(J204="Daily",1,IF(J204="Weekly",7,0)))</f>
        <v/>
      </c>
      <c r="Q204" s="4">
        <f>IF(F204="","",F204-TODAY())</f>
        <v/>
      </c>
      <c r="R204" s="4">
        <f>IF(I204="","",I204-TODAY())</f>
        <v/>
      </c>
      <c r="S204" s="4">
        <f>IF(N204="","",N204-TODAY())</f>
        <v/>
      </c>
      <c r="T204" s="4">
        <f>IF(AND(Q204="",R204="",S204=""),"",MIN(IF(Q204="",99999,Q204),IF(R204="",99999,R204),IF(S204="",99999,S204)))</f>
        <v/>
      </c>
      <c r="U204" s="4">
        <f>IF(L204="","",IF(L204&lt;TODAY(),"Log Overdue","On Track"))</f>
        <v/>
      </c>
      <c r="V204" s="4">
        <f>IF(AND(B204="",C204=""),"",IF(OR(F204="",G204=""),"Missing Date",IF(O204="Complete","Complete",IF(AND(N204&lt;&gt;"",N204&lt;TODAY()),"Operator Cert Expired",IF(AND(T204&lt;&gt;"",T204&lt;0),"Overdue",IF(AND(T204&lt;&gt;"",T204&lt;=60),"Due Soon","OK"))))))</f>
        <v/>
      </c>
    </row>
  </sheetData>
  <autoFilter ref="A4:V204"/>
  <mergeCells count="2">
    <mergeCell ref="A2:V2"/>
    <mergeCell ref="A1:V1"/>
  </mergeCells>
  <conditionalFormatting sqref="V5:V204">
    <cfRule type="expression" priority="1" dxfId="0">
      <formula>$V5="OK"</formula>
    </cfRule>
    <cfRule type="expression" priority="2" dxfId="1">
      <formula>$V5="Due Soon"</formula>
    </cfRule>
    <cfRule type="expression" priority="3" dxfId="2">
      <formula>$V5="Overdue"</formula>
    </cfRule>
    <cfRule type="expression" priority="4" dxfId="3">
      <formula>$V5="Operator Cert Expired"</formula>
    </cfRule>
    <cfRule type="expression" priority="5" dxfId="4">
      <formula>$V5="Complete"</formula>
    </cfRule>
    <cfRule type="expression" priority="6" dxfId="5">
      <formula>$V5="Missing Date"</formula>
    </cfRule>
  </conditionalFormatting>
  <conditionalFormatting sqref="U5:U204">
    <cfRule type="expression" priority="7" dxfId="6">
      <formula>$U5="Log Overdue"</formula>
    </cfRule>
    <cfRule type="expression" priority="8" dxfId="0">
      <formula>$U5="On Track"</formula>
    </cfRule>
  </conditionalFormatting>
  <dataValidations count="8">
    <dataValidation sqref="A5:A204" showDropDown="0" showInputMessage="0" showErrorMessage="0" allowBlank="1" type="list">
      <formula1>Lookup!$E$2:$E$2</formula1>
    </dataValidation>
    <dataValidation sqref="B5:B204" showDropDown="0" showInputMessage="0" showErrorMessage="0" allowBlank="1" type="list">
      <formula1>Lookup!$H$2:$H$7</formula1>
    </dataValidation>
    <dataValidation sqref="D5:D204" showDropDown="0" showInputMessage="0" showErrorMessage="0" allowBlank="1" type="list">
      <formula1>Lookup!$A$2:$A$6</formula1>
    </dataValidation>
    <dataValidation sqref="H5:H204" showDropDown="0" showInputMessage="0" showErrorMessage="0" allowBlank="1" type="list">
      <formula1>Lookup!$B$2:$B$5</formula1>
    </dataValidation>
    <dataValidation sqref="J5:J204" showDropDown="0" showInputMessage="0" showErrorMessage="0" allowBlank="1" type="list">
      <formula1>Lookup!$C$2:$C$4</formula1>
    </dataValidation>
    <dataValidation sqref="M5:M204" showDropDown="0" showInputMessage="0" showErrorMessage="0" allowBlank="1" type="list">
      <formula1>Lookup!$I$2:$I$5</formula1>
    </dataValidation>
    <dataValidation sqref="O5:O204" showDropDown="0" showInputMessage="0" showErrorMessage="0" allowBlank="1" type="list">
      <formula1>Lookup!$D$2:$D$5</formula1>
    </dataValidation>
    <dataValidation sqref="P5:P204" showDropDown="0" showInputMessage="0" showErrorMessage="0" allowBlank="1" type="list">
      <formula1>Lookup!$J$2:$J$5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6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Pool &amp; Spa Compliance Dashboard</t>
        </is>
      </c>
    </row>
    <row r="2" ht="36" customHeight="1">
      <c r="A2" s="7" t="inlineStr">
        <is>
          <t>Auto-calculated from Pool Spa Tracker. Permit, inspection, water-log cadence, and operator cert dates — date and status only; not a health-code determination.</t>
        </is>
      </c>
    </row>
    <row r="4">
      <c r="A4" s="8" t="inlineStr">
        <is>
          <t>Portfolio Overview</t>
        </is>
      </c>
    </row>
    <row r="5">
      <c r="A5" s="9" t="inlineStr">
        <is>
          <t>Total Pools &amp; Spas Tracked</t>
        </is>
      </c>
      <c r="C5" s="10">
        <f>COUNTA('Pool Spa Tracker'!C5:C204)</f>
        <v/>
      </c>
    </row>
    <row r="6">
      <c r="A6" s="11" t="inlineStr">
        <is>
          <t>Operator Cert Expired</t>
        </is>
      </c>
      <c r="C6" s="12">
        <f>COUNTIF('Pool Spa Tracker'!V5:V204,"Operator Cert Expired")</f>
        <v/>
      </c>
    </row>
    <row r="7">
      <c r="A7" s="9" t="inlineStr">
        <is>
          <t>Overdue</t>
        </is>
      </c>
      <c r="C7" s="10">
        <f>COUNTIF('Pool Spa Tracker'!V5:V204,"Overdue")</f>
        <v/>
      </c>
    </row>
    <row r="8">
      <c r="A8" s="9" t="inlineStr">
        <is>
          <t>Due Soon (≤60 days)</t>
        </is>
      </c>
      <c r="C8" s="10">
        <f>COUNTIF('Pool Spa Tracker'!V5:V204,"Due Soon")</f>
        <v/>
      </c>
    </row>
    <row r="9">
      <c r="A9" s="9" t="inlineStr">
        <is>
          <t>OK</t>
        </is>
      </c>
      <c r="C9" s="10">
        <f>COUNTIF('Pool Spa Tracker'!V5:V204,"OK")</f>
        <v/>
      </c>
    </row>
    <row r="10">
      <c r="A10" s="9" t="inlineStr">
        <is>
          <t>Complete</t>
        </is>
      </c>
      <c r="C10" s="10">
        <f>COUNTIF('Pool Spa Tracker'!V5:V204,"Complete")</f>
        <v/>
      </c>
    </row>
    <row r="11">
      <c r="A11" s="9" t="inlineStr">
        <is>
          <t>Missing Date</t>
        </is>
      </c>
      <c r="C11" s="10">
        <f>COUNTIF('Pool Spa Tracker'!V5:V204,"Missing Date")</f>
        <v/>
      </c>
    </row>
    <row r="12">
      <c r="A12" s="13" t="inlineStr">
        <is>
          <t>Action Needed (cert expired + overdue + due soon + missing)</t>
        </is>
      </c>
      <c r="C12" s="14">
        <f>C6+C7+C8+C11</f>
        <v/>
      </c>
    </row>
    <row r="14">
      <c r="A14" s="8" t="inlineStr">
        <is>
          <t>Water Log Flags</t>
        </is>
      </c>
    </row>
    <row r="15">
      <c r="A15" s="15" t="inlineStr">
        <is>
          <t>Open Water-Log Flags (Log Overdue)</t>
        </is>
      </c>
      <c r="C15" s="16">
        <f>COUNTIF('Pool Spa Tracker'!U5:U204,"Log Overdue")</f>
        <v/>
      </c>
    </row>
    <row r="16">
      <c r="A16" s="9" t="inlineStr">
        <is>
          <t>Water Logs On Track</t>
        </is>
      </c>
      <c r="C16" s="10">
        <f>COUNTIF('Pool Spa Tracker'!U5:U204,"On Track")</f>
        <v/>
      </c>
    </row>
    <row r="18">
      <c r="A18" s="9" t="inlineStr">
        <is>
          <t>Compliance Health Score %</t>
        </is>
      </c>
      <c r="C18" s="17">
        <f>IFERROR((C9+C10)/MAX(C5,1),0)</f>
        <v/>
      </c>
    </row>
    <row r="20">
      <c r="A20" s="8" t="inlineStr">
        <is>
          <t>By Type</t>
        </is>
      </c>
    </row>
    <row r="21">
      <c r="A21" s="18" t="inlineStr">
        <is>
          <t>Pool</t>
        </is>
      </c>
      <c r="C21" s="9">
        <f>COUNTIF('Pool Spa Tracker'!D5:D204,"Pool")</f>
        <v/>
      </c>
    </row>
    <row r="22">
      <c r="A22" s="18" t="inlineStr">
        <is>
          <t>Spa / Hot Tub</t>
        </is>
      </c>
      <c r="C22" s="9">
        <f>COUNTIF('Pool Spa Tracker'!D5:D204,"Spa / Hot Tub")</f>
        <v/>
      </c>
    </row>
    <row r="23">
      <c r="A23" s="18" t="inlineStr">
        <is>
          <t>Wading Pool</t>
        </is>
      </c>
      <c r="C23" s="9">
        <f>COUNTIF('Pool Spa Tracker'!D5:D204,"Wading Pool")</f>
        <v/>
      </c>
    </row>
    <row r="24">
      <c r="A24" s="18" t="inlineStr">
        <is>
          <t>Splash Pad</t>
        </is>
      </c>
      <c r="C24" s="9">
        <f>COUNTIF('Pool Spa Tracker'!D5:D204,"Splash Pad")</f>
        <v/>
      </c>
    </row>
    <row r="25">
      <c r="A25" s="18" t="inlineStr">
        <is>
          <t>Other</t>
        </is>
      </c>
      <c r="C25" s="9">
        <f>COUNTIF('Pool Spa Tracker'!D5:D204,"Other")</f>
        <v/>
      </c>
    </row>
    <row r="27">
      <c r="A27" s="8" t="inlineStr">
        <is>
          <t>By Property / Site</t>
        </is>
      </c>
    </row>
    <row r="28">
      <c r="A28" s="18">
        <f>Lookup!H2</f>
        <v/>
      </c>
      <c r="C28" s="9">
        <f>IF(A28="","",COUNTIF('Pool Spa Tracker'!B5:B204,A28))</f>
        <v/>
      </c>
    </row>
    <row r="29">
      <c r="A29" s="18">
        <f>Lookup!H3</f>
        <v/>
      </c>
      <c r="C29" s="9">
        <f>IF(A29="","",COUNTIF('Pool Spa Tracker'!B5:B204,A29))</f>
        <v/>
      </c>
    </row>
    <row r="30">
      <c r="A30" s="18">
        <f>Lookup!H4</f>
        <v/>
      </c>
      <c r="C30" s="9">
        <f>IF(A30="","",COUNTIF('Pool Spa Tracker'!B5:B204,A30))</f>
        <v/>
      </c>
    </row>
    <row r="31">
      <c r="A31" s="18">
        <f>Lookup!H5</f>
        <v/>
      </c>
      <c r="C31" s="9">
        <f>IF(A31="","",COUNTIF('Pool Spa Tracker'!B5:B204,A31))</f>
        <v/>
      </c>
    </row>
    <row r="32">
      <c r="A32" s="18">
        <f>Lookup!H6</f>
        <v/>
      </c>
      <c r="C32" s="9">
        <f>IF(A32="","",COUNTIF('Pool Spa Tracker'!B5:B204,A32))</f>
        <v/>
      </c>
    </row>
    <row r="33">
      <c r="A33" s="18">
        <f>Lookup!H7</f>
        <v/>
      </c>
      <c r="C33" s="9">
        <f>IF(A33="","",COUNTIF('Pool Spa Tracker'!B5:B204,A33))</f>
        <v/>
      </c>
    </row>
    <row r="35">
      <c r="A35" s="19" t="inlineStr">
        <is>
          <t>Need automatic Email, SMS and WhatsApp reminders before pool permits, inspections, or operator certs lapse? Try Remindax</t>
        </is>
      </c>
    </row>
    <row r="36">
      <c r="A36" s="20" t="inlineStr">
        <is>
          <t>https://www.remindax.com/</t>
        </is>
      </c>
    </row>
  </sheetData>
  <mergeCells count="3">
    <mergeCell ref="A1:D1"/>
    <mergeCell ref="A35:D35"/>
    <mergeCell ref="A2:D2"/>
  </mergeCells>
  <hyperlinks>
    <hyperlink xmlns:r="http://schemas.openxmlformats.org/officeDocument/2006/relationships" ref="A35" r:id="rId1"/>
    <hyperlink xmlns:r="http://schemas.openxmlformats.org/officeDocument/2006/relationships" ref="A3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7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How to use this Pool &amp; Spa Permit and Inspection Tracker</t>
        </is>
      </c>
    </row>
    <row r="3">
      <c r="A3" s="21" t="inlineStr">
        <is>
          <t>1. Getting started</t>
        </is>
      </c>
    </row>
    <row r="4" ht="30" customHeight="1">
      <c r="A4" s="22" t="inlineStr">
        <is>
          <t>Replace SAMPLE rows on Pool Spa Tracker. One row per body of water — a pool and a spa on the same deck are separate rows (each usually has its own permit and inspection record). Enter Permit Expiration, Last Health Inspection, and Inspection Interval (months, default 12); Next Inspection Due calculates with EDATE. Add Water Test Frequency, Last Water Test Log Date, and the Certified Operator's cert expiry.</t>
        </is>
      </c>
    </row>
    <row r="5" ht="30" customHeight="1"/>
    <row r="7">
      <c r="A7" s="21" t="inlineStr">
        <is>
          <t>2. Column guide</t>
        </is>
      </c>
    </row>
    <row r="8" ht="30" customHeight="1">
      <c r="A8" s="22" t="inlineStr">
        <is>
          <t>Next Inspection Due = EDATE(Last Health Inspection, Inspection Interval). Days to Permit / Inspection / Operator Cert are each date minus TODAY. Soonest Days is the minimum of those three day columns that have values. Water Log Flag is driven by Next Water Test Due; Status is driven by Soonest Days plus the operator-cert rule.</t>
        </is>
      </c>
    </row>
    <row r="9" ht="30" customHeight="1"/>
    <row r="11">
      <c r="A11" s="21" t="inlineStr">
        <is>
          <t>3. Water-test cadence</t>
        </is>
      </c>
    </row>
    <row r="12" ht="30" customHeight="1">
      <c r="A12" s="22" t="inlineStr">
        <is>
          <t>Next Water Test Due: Daily = Last Water Test Log Date + 1 day. Twice Daily = same day as the last log (a second log is due that day, so a log dated yesterday shows Log Overdue). Weekly = last log + 7 days. Water Log Flag = Log Overdue when Next Water Test Due is before today, else On Track. Cadences vary by jurisdiction and pool type — confirm against your local health code.</t>
        </is>
      </c>
    </row>
    <row r="13" ht="30" customHeight="1"/>
    <row r="15">
      <c r="A15" s="21" t="inlineStr">
        <is>
          <t>4. Status meanings</t>
        </is>
      </c>
    </row>
    <row r="16" ht="30" customHeight="1">
      <c r="A16" s="22" t="inlineStr">
        <is>
          <t>Missing Date — Permit Expiration or Last Health Inspection blank. Complete — Reminder Status is Complete. Operator Cert Expired — Operator Cert Expiry is before today (distinct purple CF). Overdue — Soonest Days &lt; 0. Due Soon — Soonest Days ≤ 60. OK — otherwise.</t>
        </is>
      </c>
    </row>
    <row r="17" ht="30" customHeight="1"/>
    <row r="19">
      <c r="A19" s="21" t="inlineStr">
        <is>
          <t>5. Due Soon threshold</t>
        </is>
      </c>
    </row>
    <row r="20">
      <c r="A20" s="22" t="inlineStr">
        <is>
          <t>Due Soon when the soonest of permit expiration, next inspection due, and operator cert expiry is within 60 days.</t>
        </is>
      </c>
    </row>
    <row r="22">
      <c r="A22" s="21" t="inlineStr">
        <is>
          <t>6. Data privacy</t>
        </is>
      </c>
    </row>
    <row r="23" ht="30" customHeight="1">
      <c r="A23" s="22" t="inlineStr">
        <is>
          <t>Date and status only — not a health-code determination; no inspection findings detail. Do not record water-chemistry readings, incident details, or unnecessary personal data. This workbook does not test water, inspect pools, or certify operators.</t>
        </is>
      </c>
    </row>
    <row r="24" ht="30" customHeight="1"/>
    <row r="26">
      <c r="A26" s="19" t="inlineStr">
        <is>
          <t>Need automatic Email, SMS and WhatsApp reminders before pool permits, inspections, or operator certifications lapse? Try Remindax</t>
        </is>
      </c>
    </row>
    <row r="27">
      <c r="A27" s="20" t="inlineStr">
        <is>
          <t>https://www.remindax.com/</t>
        </is>
      </c>
    </row>
  </sheetData>
  <mergeCells count="8">
    <mergeCell ref="A1:D1"/>
    <mergeCell ref="A8:D9"/>
    <mergeCell ref="A12:D13"/>
    <mergeCell ref="A4:D5"/>
    <mergeCell ref="A20:D20"/>
    <mergeCell ref="A26:D26"/>
    <mergeCell ref="A16:D17"/>
    <mergeCell ref="A23:D24"/>
  </mergeCells>
  <hyperlinks>
    <hyperlink xmlns:r="http://schemas.openxmlformats.org/officeDocument/2006/relationships" ref="A26" r:id="rId1"/>
    <hyperlink xmlns:r="http://schemas.openxmlformats.org/officeDocument/2006/relationships" ref="A27" r:id="rId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12" customWidth="1" min="5" max="5"/>
    <col width="22" customWidth="1" min="6" max="6"/>
    <col width="16" customWidth="1" min="7" max="7"/>
    <col width="30" customWidth="1" min="8" max="8"/>
    <col width="30" customWidth="1" min="9" max="9"/>
    <col width="32" customWidth="1" min="10" max="10"/>
  </cols>
  <sheetData>
    <row r="1">
      <c r="A1" s="3" t="inlineStr">
        <is>
          <t>Type</t>
        </is>
      </c>
      <c r="B1" s="3" t="inlineStr">
        <is>
          <t>Inspection Interval (months)</t>
        </is>
      </c>
      <c r="C1" s="3" t="inlineStr">
        <is>
          <t>Water Test Frequency</t>
        </is>
      </c>
      <c r="D1" s="3" t="inlineStr">
        <is>
          <t>Reminder Status</t>
        </is>
      </c>
      <c r="E1" s="3" t="inlineStr">
        <is>
          <t>Sample Flag</t>
        </is>
      </c>
      <c r="F1" s="3" t="inlineStr">
        <is>
          <t>Status Labels</t>
        </is>
      </c>
      <c r="G1" s="3" t="inlineStr">
        <is>
          <t>Water Log Flags</t>
        </is>
      </c>
      <c r="H1" s="3" t="inlineStr">
        <is>
          <t>Property / Site (sample)</t>
        </is>
      </c>
      <c r="I1" s="3" t="inlineStr">
        <is>
          <t>Certified Operator (sample)</t>
        </is>
      </c>
      <c r="J1" s="3" t="inlineStr">
        <is>
          <t>Owner (sample)</t>
        </is>
      </c>
    </row>
    <row r="2">
      <c r="A2" s="18" t="inlineStr">
        <is>
          <t>Pool</t>
        </is>
      </c>
      <c r="B2" s="18" t="n">
        <v>12</v>
      </c>
      <c r="C2" s="18" t="inlineStr">
        <is>
          <t>Daily</t>
        </is>
      </c>
      <c r="D2" s="18" t="inlineStr">
        <is>
          <t>Not Started</t>
        </is>
      </c>
      <c r="E2" s="18" t="inlineStr">
        <is>
          <t>SAMPLE</t>
        </is>
      </c>
      <c r="F2" s="18" t="inlineStr">
        <is>
          <t>OK</t>
        </is>
      </c>
      <c r="G2" s="18" t="inlineStr">
        <is>
          <t>On Track</t>
        </is>
      </c>
      <c r="H2" s="18" t="inlineStr">
        <is>
          <t>Harbor View Hotel (sample)</t>
        </is>
      </c>
      <c r="I2" s="18" t="inlineStr">
        <is>
          <t>A. Patel — CPO (sample)</t>
        </is>
      </c>
      <c r="J2" s="18" t="inlineStr">
        <is>
          <t>Facilities — R. Shah (sample)</t>
        </is>
      </c>
    </row>
    <row r="3">
      <c r="A3" s="18" t="inlineStr">
        <is>
          <t>Spa / Hot Tub</t>
        </is>
      </c>
      <c r="B3" s="18" t="n">
        <v>6</v>
      </c>
      <c r="C3" s="18" t="inlineStr">
        <is>
          <t>Twice Daily</t>
        </is>
      </c>
      <c r="D3" s="18" t="inlineStr">
        <is>
          <t>Reminder Sent</t>
        </is>
      </c>
      <c r="F3" s="18" t="inlineStr">
        <is>
          <t>Due Soon</t>
        </is>
      </c>
      <c r="G3" s="18" t="inlineStr">
        <is>
          <t>Log Overdue</t>
        </is>
      </c>
      <c r="H3" s="18" t="inlineStr">
        <is>
          <t>Maple Grove HOA (sample)</t>
        </is>
      </c>
      <c r="I3" s="18" t="inlineStr">
        <is>
          <t>J. Moreno — CPO (sample)</t>
        </is>
      </c>
      <c r="J3" s="18" t="inlineStr">
        <is>
          <t>Duty Manager — L. Brooks (sample)</t>
        </is>
      </c>
    </row>
    <row r="4">
      <c r="A4" s="18" t="inlineStr">
        <is>
          <t>Wading Pool</t>
        </is>
      </c>
      <c r="B4" s="18" t="n">
        <v>3</v>
      </c>
      <c r="C4" s="18" t="inlineStr">
        <is>
          <t>Weekly</t>
        </is>
      </c>
      <c r="D4" s="18" t="inlineStr">
        <is>
          <t>Scheduled</t>
        </is>
      </c>
      <c r="F4" s="18" t="inlineStr">
        <is>
          <t>Overdue</t>
        </is>
      </c>
      <c r="H4" s="18" t="inlineStr">
        <is>
          <t>Riverside Fitness Club (sample)</t>
        </is>
      </c>
      <c r="I4" s="18" t="inlineStr">
        <is>
          <t>K. Nguyen — CPO (sample)</t>
        </is>
      </c>
      <c r="J4" s="18" t="inlineStr">
        <is>
          <t>HOA Board — T. Kim (sample)</t>
        </is>
      </c>
    </row>
    <row r="5">
      <c r="A5" s="18" t="inlineStr">
        <is>
          <t>Splash Pad</t>
        </is>
      </c>
      <c r="B5" s="18" t="n">
        <v>24</v>
      </c>
      <c r="D5" s="18" t="inlineStr">
        <is>
          <t>Complete</t>
        </is>
      </c>
      <c r="F5" s="18" t="inlineStr">
        <is>
          <t>Operator Cert Expired</t>
        </is>
      </c>
      <c r="H5" s="18" t="inlineStr">
        <is>
          <t>Sunset Apartments (sample)</t>
        </is>
      </c>
      <c r="I5" s="18" t="inlineStr">
        <is>
          <t>Contracted Pool Service (sample)</t>
        </is>
      </c>
      <c r="J5" s="18" t="inlineStr">
        <is>
          <t>Property Mgmt (sample)</t>
        </is>
      </c>
    </row>
    <row r="6">
      <c r="A6" s="18" t="inlineStr">
        <is>
          <t>Other</t>
        </is>
      </c>
      <c r="F6" s="18" t="inlineStr">
        <is>
          <t>Complete</t>
        </is>
      </c>
      <c r="H6" s="18" t="inlineStr">
        <is>
          <t>City Aquatic Center (sample)</t>
        </is>
      </c>
    </row>
    <row r="7">
      <c r="F7" s="18" t="inlineStr">
        <is>
          <t>Missing Date</t>
        </is>
      </c>
      <c r="H7" s="18" t="inlineStr">
        <is>
          <t>Other site</t>
        </is>
      </c>
    </row>
    <row r="12">
      <c r="A12" s="9" t="inlineStr">
        <is>
          <t>Notes</t>
        </is>
      </c>
    </row>
    <row r="13">
      <c r="A13" s="22" t="inlineStr">
        <is>
          <t>Next Inspection Due = EDATE(Last Health Inspection, Inspection Interval months). Next Water Test Due: Daily = last log + 1 day; Twice Daily = same day as last log (a second log is due that day); Weekly = last log + 7 days. Water Log Flag = Log Overdue when Next Water Test Due is before today, else On Track. Status is blank on empty rows (no Property/Site and no Pool/Spa Name). Status uses Soonest Days across Days to Permit, Days to Inspection, and Days to Operator Cert: Missing Date if Permit Expiration or Last Health Inspection is blank; Complete if Reminder Status is Complete; Operator Cert Expired if Operator Cert Expiry is past; Overdue if Soonest Days &lt; 0; Due Soon if Soonest Days ≤ 60; else OK. Date and status only — not a health-code determination; no inspection findings detail and no water-chemistry readings. Confirm cadences against your local health code. SAMPLE rows are examples.</t>
        </is>
      </c>
    </row>
    <row r="14"/>
    <row r="15"/>
    <row r="16"/>
    <row r="17"/>
  </sheetData>
  <mergeCells count="1">
    <mergeCell ref="A13:J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2026-10-06T10:26:08Z</dcterms:created>
  <dcterms:modified xmlns:dcterms="http://purl.org/dc/terms/" xmlns:xsi="http://www.w3.org/2001/XMLSchema-instance" xsi:type="dcterms:W3CDTF">2026-10-06T10:26:08Z</dcterms:modified>
</cp:coreProperties>
</file>